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80" yWindow="705" windowWidth="14505" windowHeight="5730" activeTab="0"/>
  </bookViews>
  <sheets>
    <sheet name="An Mitarbeiter zu verteilen" sheetId="1" r:id="rId1"/>
    <sheet name="Arbeitszeit Herr XX " sheetId="2" r:id="rId2"/>
  </sheets>
  <externalReferences>
    <externalReference r:id="rId5"/>
  </externalReferences>
  <definedNames>
    <definedName name="_xlnm.Print_Area" localSheetId="1">'Arbeitszeit Herr XX '!$A$1:$AI$100</definedName>
    <definedName name="Jahr">#REF!</definedName>
    <definedName name="Z_1364223F_FC1A_4568_9237_E8DB779FB6AC_.wvu.PrintArea" localSheetId="1" hidden="1">'Arbeitszeit Herr XX '!$A$1:$AI$100</definedName>
    <definedName name="Z_2C7AB2ED_F1E2_4235_9E4D_87FC9C4D3B62_.wvu.PrintArea" localSheetId="1" hidden="1">'Arbeitszeit Herr XX '!$A$1:$AI$100</definedName>
    <definedName name="Z_52FA5B79_AC4B_4865_9F1A_051AB844147A_.wvu.PrintArea" localSheetId="1" hidden="1">'Arbeitszeit Herr XX '!$A$1:$AI$100</definedName>
    <definedName name="Z_5A252924_7281_4910_A9E6_345A88687CC5_.wvu.PrintArea" localSheetId="1" hidden="1">'Arbeitszeit Herr XX '!$A$1:$AI$100</definedName>
    <definedName name="Z_5D901C30_877C_497C_9328_5CC11E7862B8_.wvu.PrintArea" localSheetId="1" hidden="1">'Arbeitszeit Herr XX '!$A$1:$AI$100</definedName>
    <definedName name="Z_5EA695A0_B6DB_4579_BCB7_EC023826B94E_.wvu.PrintArea" localSheetId="1" hidden="1">'Arbeitszeit Herr XX '!$A$1:$AI$100</definedName>
    <definedName name="Z_DEE949E2_D363_4597_9047_482D62E2BE9A_.wvu.PrintArea" localSheetId="1" hidden="1">'Arbeitszeit Herr XX '!$A$1:$AI$100</definedName>
    <definedName name="Z_FBA3F640_5A29_42CE_B907_4847FD08BEE6_.wvu.PrintArea" localSheetId="1" hidden="1">'Arbeitszeit Herr XX '!$A$1:$AI$100</definedName>
  </definedNames>
  <calcPr fullCalcOnLoad="1"/>
</workbook>
</file>

<file path=xl/sharedStrings.xml><?xml version="1.0" encoding="utf-8"?>
<sst xmlns="http://schemas.openxmlformats.org/spreadsheetml/2006/main" count="569" uniqueCount="102">
  <si>
    <t>Total</t>
  </si>
  <si>
    <t>Durchschnittliche Tagesarbeitszeit:</t>
  </si>
  <si>
    <t>Abw.</t>
  </si>
  <si>
    <t>Tag</t>
  </si>
  <si>
    <t>Tag.</t>
  </si>
  <si>
    <t>Arb.</t>
  </si>
  <si>
    <t>Std.</t>
  </si>
  <si>
    <t>zei</t>
  </si>
  <si>
    <t>Januar</t>
  </si>
  <si>
    <t>Di</t>
  </si>
  <si>
    <t>Mi</t>
  </si>
  <si>
    <t>Do</t>
  </si>
  <si>
    <t>Fr</t>
  </si>
  <si>
    <t>Sa</t>
  </si>
  <si>
    <t>So</t>
  </si>
  <si>
    <t>Mo</t>
  </si>
  <si>
    <t>FEI</t>
  </si>
  <si>
    <t>AZV</t>
  </si>
  <si>
    <t>Februar</t>
  </si>
  <si>
    <t xml:space="preserve">So </t>
  </si>
  <si>
    <t>März</t>
  </si>
  <si>
    <t>April</t>
  </si>
  <si>
    <t>Mai</t>
  </si>
  <si>
    <t>Juni</t>
  </si>
  <si>
    <t xml:space="preserve">Do </t>
  </si>
  <si>
    <t>Juli</t>
  </si>
  <si>
    <t>August</t>
  </si>
  <si>
    <t>September</t>
  </si>
  <si>
    <t>Oktober</t>
  </si>
  <si>
    <t>November</t>
  </si>
  <si>
    <t>Dezember</t>
  </si>
  <si>
    <t>Std:</t>
  </si>
  <si>
    <t>Wochentag</t>
  </si>
  <si>
    <t>Art des Freitages</t>
  </si>
  <si>
    <t>Mittwoch</t>
  </si>
  <si>
    <t>---</t>
  </si>
  <si>
    <t>Donnerstag</t>
  </si>
  <si>
    <t>Freitag</t>
  </si>
  <si>
    <t>Montag</t>
  </si>
  <si>
    <t>Dienstag</t>
  </si>
  <si>
    <t>Karfreitag</t>
  </si>
  <si>
    <t>Ostermontag</t>
  </si>
  <si>
    <t>Pfingstmontag</t>
  </si>
  <si>
    <t xml:space="preserve">Di </t>
  </si>
  <si>
    <t xml:space="preserve">Mi </t>
  </si>
  <si>
    <t xml:space="preserve">Sa </t>
  </si>
  <si>
    <t xml:space="preserve">Mo </t>
  </si>
  <si>
    <t>Jährliche Bruttosollarbeitszeit gem. GAV</t>
  </si>
  <si>
    <t>Monat</t>
  </si>
  <si>
    <t>an anderen Tagen bezogen werden.</t>
  </si>
  <si>
    <t xml:space="preserve">Arbeitgeber und Arbeitnehmer und mit Rücksicht auf die betrieblichen Gegebenheiten </t>
  </si>
  <si>
    <t>Gesetzlicher Feiertag</t>
  </si>
  <si>
    <t>Weihnachten und Neujahr einsetzen.</t>
  </si>
  <si>
    <t>Ausbaugewerbe Basel-Stadt</t>
  </si>
  <si>
    <t>EMPFEHLUNG</t>
  </si>
  <si>
    <t>Auffahrt</t>
  </si>
  <si>
    <t xml:space="preserve">Paritätische Kommission für das Basler Ausbaugewerbe </t>
  </si>
  <si>
    <t>Bezeichnung</t>
  </si>
  <si>
    <t xml:space="preserve">Jährliche Brutto-Soll-Arbeitszeit gemäss GAV: </t>
  </si>
  <si>
    <t>(inkl. Ferien, zusätzliche Freitage, Feiertage und Znüni)</t>
  </si>
  <si>
    <t>(exkl. Militärdienst, Zivildienst, öffentliche Ämter, etc.)</t>
  </si>
  <si>
    <t xml:space="preserve">*Die 11 zusätzlichen Freitage Zwecks Arbeitszeitverkürzung können in Absprache zwischen </t>
  </si>
  <si>
    <t>*5 dieser 11 zusätzlichen Freitage kann der Arbeitgeber für die Betriebsferien zwischen</t>
  </si>
  <si>
    <t>Arbeitszeitverkürzung (AZV)</t>
  </si>
  <si>
    <t>8.50 Std</t>
  </si>
  <si>
    <t>8.00 Std</t>
  </si>
  <si>
    <t>Montag - Donnerstag</t>
  </si>
  <si>
    <t>Tage</t>
  </si>
  <si>
    <t>Arbeitszeit pro Tag</t>
  </si>
  <si>
    <t>Arbeitszeitverkürzung</t>
  </si>
  <si>
    <t>Gesetzliche Feiertage</t>
  </si>
  <si>
    <t>Brutto-Soll-Arbeitszeit gemäss Definition GAV:</t>
  </si>
  <si>
    <t>Jahresend-Brücke</t>
  </si>
  <si>
    <t>Auffahrts-Brücke</t>
  </si>
  <si>
    <t>Durchschnittliche monatliche Arbeitszeit gem. GAV</t>
  </si>
  <si>
    <t>*Arbeitszeitverkürzung (AZV)</t>
  </si>
  <si>
    <t>Basler Fasnacht</t>
  </si>
  <si>
    <t>Feiertage</t>
  </si>
  <si>
    <t>*AZV-Tage</t>
  </si>
  <si>
    <t xml:space="preserve">Hinweis zu den Eintragungen in den GELBEN Feldern: An Feiertagen und Freitagen zwecks Arbeitszeitverkürzung </t>
  </si>
  <si>
    <t>Weihnachts-Brücke</t>
  </si>
  <si>
    <t>Stephanstag</t>
  </si>
  <si>
    <t>Bundesfeiertag</t>
  </si>
  <si>
    <t>Weihnachten</t>
  </si>
  <si>
    <t>Tag der Arbeit</t>
  </si>
  <si>
    <t xml:space="preserve"> Freitage / Arbeitszeit 2018</t>
  </si>
  <si>
    <t>Neujahr</t>
  </si>
  <si>
    <t>Arbeitstage 2018:</t>
  </si>
  <si>
    <t>Durchschnittliche tägliche Arbeitszeit 2018 (rechnerisch):</t>
  </si>
  <si>
    <t>(2'200 Std. dividiert durch 261 Tage)</t>
  </si>
  <si>
    <t>* Abzüglich 20 Tage Ferien à 8.429 Std.</t>
  </si>
  <si>
    <t>* Abzüglich 11 Freitage Zwecks Arbeitzeitverkürzung à 8.429 Std.</t>
  </si>
  <si>
    <t>* Abzüglich 9 gesetzliche Feiertage à 8.429 Std.</t>
  </si>
  <si>
    <t>Tages-Arbeitszeit 2018</t>
  </si>
  <si>
    <t>* Abzüglich 221 Tage Znüni à 0.25 Std.</t>
  </si>
  <si>
    <t>Arbeitszeiten 2018</t>
  </si>
  <si>
    <t>muss die durchschnittliche Tages-Arbeitszeit von 8.429 Std. eingetragen werden.</t>
  </si>
  <si>
    <t>(2'200 : 261 Arbeitstage = 8.429 Std./Tag)</t>
  </si>
  <si>
    <t>Saldo Arbeitnehmer XX per Ende 2018</t>
  </si>
  <si>
    <t>Effektive Jahresarbeitszeit Arbeitnehmer XX 2018</t>
  </si>
  <si>
    <t>Total Arbeitstage 2018</t>
  </si>
  <si>
    <t xml:space="preserve">Betriebliche Netto-Sollarbeitszeit 2018: </t>
  </si>
</sst>
</file>

<file path=xl/styles.xml><?xml version="1.0" encoding="utf-8"?>
<styleSheet xmlns="http://schemas.openxmlformats.org/spreadsheetml/2006/main">
  <numFmts count="5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&quot;CHF&quot;\ #,##0;&quot;CHF&quot;\ \-#,##0"/>
    <numFmt numFmtId="179" formatCode="&quot;CHF&quot;\ #,##0;[Red]&quot;CHF&quot;\ \-#,##0"/>
    <numFmt numFmtId="180" formatCode="&quot;CHF&quot;\ #,##0.00;&quot;CHF&quot;\ \-#,##0.00"/>
    <numFmt numFmtId="181" formatCode="&quot;CHF&quot;\ #,##0.00;[Red]&quot;CHF&quot;\ \-#,##0.00"/>
    <numFmt numFmtId="182" formatCode="_ &quot;CHF&quot;\ * #,##0_ ;_ &quot;CHF&quot;\ * \-#,##0_ ;_ &quot;CHF&quot;\ * &quot;-&quot;_ ;_ @_ "/>
    <numFmt numFmtId="183" formatCode="_ &quot;CHF&quot;\ * #,##0.00_ ;_ &quot;CHF&quot;\ * \-#,##0.00_ ;_ &quot;CHF&quot;\ * &quot;-&quot;??_ ;_ @_ "/>
    <numFmt numFmtId="184" formatCode="0.000"/>
    <numFmt numFmtId="185" formatCode="#,##0.0"/>
    <numFmt numFmtId="186" formatCode="#,##0_ ;[Red]\-#,##0\ "/>
    <numFmt numFmtId="187" formatCode="0_ ;[Red]\-0\ "/>
    <numFmt numFmtId="188" formatCode="#,##0.00_ ;[Red]\-#,##0.00\ "/>
    <numFmt numFmtId="189" formatCode="0.00_ ;[Red]\-0.00\ "/>
    <numFmt numFmtId="190" formatCode="#,##0.0000"/>
    <numFmt numFmtId="191" formatCode="0.0000"/>
    <numFmt numFmtId="192" formatCode="#,##0.00&quot; SFr&quot;;[Red]\-#,##0.00&quot; SFr&quot;"/>
    <numFmt numFmtId="193" formatCode="0.0%"/>
    <numFmt numFmtId="194" formatCode="#,##0.000"/>
    <numFmt numFmtId="195" formatCode="#,##0.00000"/>
    <numFmt numFmtId="196" formatCode="0.0"/>
    <numFmt numFmtId="197" formatCode="0.00000"/>
    <numFmt numFmtId="198" formatCode="#,##0&quot; SFr&quot;;[Red]\-#,##0&quot; SFr&quot;"/>
    <numFmt numFmtId="199" formatCode="#,##0.0_ ;[Red]\-#,##0.0\ "/>
    <numFmt numFmtId="200" formatCode="d/\ mmm"/>
    <numFmt numFmtId="201" formatCode="&quot;Fr.&quot;\ #,##0.00"/>
    <numFmt numFmtId="202" formatCode="0.000000"/>
    <numFmt numFmtId="203" formatCode="#,##0.00_ ;\-#,##0.00\ "/>
    <numFmt numFmtId="204" formatCode="0.00000000"/>
    <numFmt numFmtId="205" formatCode="0.0000000"/>
    <numFmt numFmtId="206" formatCode="mmmmm"/>
    <numFmt numFmtId="207" formatCode="_ * #,##0.000_ ;_ * \-#,##0.000_ ;_ * &quot;-&quot;???_ ;_ @_ "/>
    <numFmt numFmtId="208" formatCode="mmm/\ yy"/>
    <numFmt numFmtId="209" formatCode="d/m/yy"/>
    <numFmt numFmtId="210" formatCode="mmm\ yyyy"/>
    <numFmt numFmtId="211" formatCode="_ * #,##0.000_ ;_ * \-#,##0.000_ ;_ * &quot;-&quot;??_ ;_ @_ "/>
    <numFmt numFmtId="212" formatCode="_ * #,##0.0_ ;_ * \-#,##0.0_ ;_ * &quot;-&quot;??_ ;_ @_ "/>
    <numFmt numFmtId="213" formatCode="_ * #,##0_ ;_ * \-#,##0_ ;_ * &quot;-&quot;??_ ;_ @_ "/>
  </numFmts>
  <fonts count="75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Helv"/>
      <family val="0"/>
    </font>
    <font>
      <b/>
      <sz val="10"/>
      <name val="Helv"/>
      <family val="0"/>
    </font>
    <font>
      <b/>
      <sz val="8"/>
      <color indexed="9"/>
      <name val="Arial"/>
      <family val="2"/>
    </font>
    <font>
      <sz val="6"/>
      <name val="Arial"/>
      <family val="2"/>
    </font>
    <font>
      <sz val="8"/>
      <color indexed="9"/>
      <name val="Arial"/>
      <family val="2"/>
    </font>
    <font>
      <b/>
      <sz val="10"/>
      <name val="Arial Narrow"/>
      <family val="2"/>
    </font>
    <font>
      <sz val="12"/>
      <name val="Helvetica"/>
      <family val="2"/>
    </font>
    <font>
      <b/>
      <sz val="28"/>
      <name val="Helvetica"/>
      <family val="2"/>
    </font>
    <font>
      <sz val="18"/>
      <name val="Helvetica"/>
      <family val="2"/>
    </font>
    <font>
      <b/>
      <sz val="18"/>
      <name val="Helvetica"/>
      <family val="2"/>
    </font>
    <font>
      <b/>
      <sz val="24"/>
      <name val="Helvetica"/>
      <family val="2"/>
    </font>
    <font>
      <b/>
      <sz val="12"/>
      <name val="Helvetica"/>
      <family val="2"/>
    </font>
    <font>
      <b/>
      <sz val="16"/>
      <color indexed="9"/>
      <name val="Helvetica"/>
      <family val="2"/>
    </font>
    <font>
      <b/>
      <sz val="14"/>
      <name val="Helvetica"/>
      <family val="2"/>
    </font>
    <font>
      <sz val="14"/>
      <name val="Helvetica"/>
      <family val="2"/>
    </font>
    <font>
      <sz val="11"/>
      <name val="Helvetica"/>
      <family val="2"/>
    </font>
    <font>
      <sz val="16"/>
      <name val="Helvetica"/>
      <family val="2"/>
    </font>
    <font>
      <b/>
      <sz val="16"/>
      <name val="Helvetica"/>
      <family val="2"/>
    </font>
    <font>
      <b/>
      <i/>
      <sz val="12"/>
      <name val="Helvetica"/>
      <family val="2"/>
    </font>
    <font>
      <b/>
      <sz val="20"/>
      <name val="Helvetica"/>
      <family val="2"/>
    </font>
    <font>
      <sz val="20"/>
      <name val="Helvetica"/>
      <family val="2"/>
    </font>
    <font>
      <b/>
      <sz val="14"/>
      <color indexed="9"/>
      <name val="Helvetica"/>
      <family val="2"/>
    </font>
    <font>
      <sz val="14"/>
      <color indexed="9"/>
      <name val="Helvetica"/>
      <family val="2"/>
    </font>
    <font>
      <b/>
      <i/>
      <sz val="18"/>
      <name val="Helvetica"/>
      <family val="2"/>
    </font>
    <font>
      <b/>
      <sz val="11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6"/>
      <color indexed="10"/>
      <name val="Helvetica"/>
      <family val="2"/>
    </font>
    <font>
      <sz val="14"/>
      <color indexed="10"/>
      <name val="Helvetica"/>
      <family val="2"/>
    </font>
    <font>
      <sz val="16"/>
      <color indexed="62"/>
      <name val="Helvetica"/>
      <family val="2"/>
    </font>
    <font>
      <sz val="14"/>
      <color indexed="62"/>
      <name val="Helvetic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6"/>
      <color rgb="FFFF0000"/>
      <name val="Helvetica"/>
      <family val="2"/>
    </font>
    <font>
      <sz val="14"/>
      <color rgb="FFFF0000"/>
      <name val="Helvetica"/>
      <family val="2"/>
    </font>
    <font>
      <sz val="16"/>
      <color theme="8"/>
      <name val="Helvetica"/>
      <family val="2"/>
    </font>
    <font>
      <sz val="14"/>
      <color theme="8"/>
      <name val="Helvetic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8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8" fillId="27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8" fillId="0" borderId="0">
      <alignment/>
      <protection/>
    </xf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32" borderId="9" applyNumberFormat="0" applyAlignment="0" applyProtection="0"/>
  </cellStyleXfs>
  <cellXfs count="265">
    <xf numFmtId="0" fontId="0" fillId="0" borderId="0" xfId="0" applyAlignment="1">
      <alignment/>
    </xf>
    <xf numFmtId="0" fontId="5" fillId="0" borderId="0" xfId="53" applyFont="1" applyFill="1" applyProtection="1">
      <alignment/>
      <protection hidden="1"/>
    </xf>
    <xf numFmtId="0" fontId="0" fillId="0" borderId="0" xfId="53" applyFont="1" applyFill="1" applyProtection="1">
      <alignment/>
      <protection hidden="1"/>
    </xf>
    <xf numFmtId="0" fontId="2" fillId="0" borderId="0" xfId="53" applyFont="1" applyFill="1" applyProtection="1">
      <alignment/>
      <protection hidden="1"/>
    </xf>
    <xf numFmtId="196" fontId="0" fillId="0" borderId="0" xfId="53" applyNumberFormat="1" applyFont="1" applyFill="1" applyProtection="1">
      <alignment/>
      <protection hidden="1"/>
    </xf>
    <xf numFmtId="196" fontId="0" fillId="0" borderId="0" xfId="53" applyNumberFormat="1" applyFont="1" applyFill="1" applyBorder="1" applyProtection="1">
      <alignment/>
      <protection hidden="1"/>
    </xf>
    <xf numFmtId="2" fontId="0" fillId="0" borderId="0" xfId="53" applyNumberFormat="1" applyFont="1" applyFill="1" applyBorder="1" applyProtection="1">
      <alignment/>
      <protection hidden="1"/>
    </xf>
    <xf numFmtId="0" fontId="2" fillId="0" borderId="0" xfId="53" applyFont="1" applyFill="1" applyProtection="1">
      <alignment/>
      <protection hidden="1"/>
    </xf>
    <xf numFmtId="0" fontId="2" fillId="0" borderId="10" xfId="53" applyFont="1" applyFill="1" applyBorder="1" applyProtection="1">
      <alignment/>
      <protection hidden="1"/>
    </xf>
    <xf numFmtId="0" fontId="2" fillId="0" borderId="0" xfId="53" applyFont="1" applyFill="1" applyBorder="1" applyProtection="1">
      <alignment/>
      <protection hidden="1"/>
    </xf>
    <xf numFmtId="0" fontId="9" fillId="0" borderId="0" xfId="53" applyFont="1" applyProtection="1">
      <alignment/>
      <protection hidden="1"/>
    </xf>
    <xf numFmtId="2" fontId="9" fillId="0" borderId="0" xfId="53" applyNumberFormat="1" applyFont="1" applyProtection="1">
      <alignment/>
      <protection hidden="1"/>
    </xf>
    <xf numFmtId="0" fontId="0" fillId="33" borderId="11" xfId="53" applyFont="1" applyFill="1" applyBorder="1" applyProtection="1">
      <alignment/>
      <protection hidden="1"/>
    </xf>
    <xf numFmtId="0" fontId="0" fillId="34" borderId="11" xfId="53" applyFont="1" applyFill="1" applyBorder="1" applyProtection="1">
      <alignment/>
      <protection hidden="1"/>
    </xf>
    <xf numFmtId="0" fontId="0" fillId="33" borderId="12" xfId="53" applyFont="1" applyFill="1" applyBorder="1" applyProtection="1">
      <alignment/>
      <protection hidden="1"/>
    </xf>
    <xf numFmtId="0" fontId="0" fillId="0" borderId="0" xfId="53" applyFont="1" applyFill="1" applyBorder="1" applyProtection="1">
      <alignment/>
      <protection hidden="1"/>
    </xf>
    <xf numFmtId="0" fontId="0" fillId="0" borderId="11" xfId="53" applyFont="1" applyFill="1" applyBorder="1" applyProtection="1">
      <alignment/>
      <protection hidden="1"/>
    </xf>
    <xf numFmtId="196" fontId="0" fillId="0" borderId="13" xfId="53" applyNumberFormat="1" applyFont="1" applyFill="1" applyBorder="1" applyProtection="1">
      <alignment/>
      <protection hidden="1"/>
    </xf>
    <xf numFmtId="196" fontId="0" fillId="0" borderId="14" xfId="53" applyNumberFormat="1" applyFont="1" applyFill="1" applyBorder="1" applyProtection="1">
      <alignment/>
      <protection hidden="1"/>
    </xf>
    <xf numFmtId="2" fontId="0" fillId="0" borderId="15" xfId="53" applyNumberFormat="1" applyFont="1" applyFill="1" applyBorder="1" applyProtection="1">
      <alignment/>
      <protection hidden="1"/>
    </xf>
    <xf numFmtId="2" fontId="6" fillId="35" borderId="11" xfId="53" applyNumberFormat="1" applyFont="1" applyFill="1" applyBorder="1" applyProtection="1">
      <alignment/>
      <protection hidden="1"/>
    </xf>
    <xf numFmtId="2" fontId="6" fillId="36" borderId="11" xfId="53" applyNumberFormat="1" applyFont="1" applyFill="1" applyBorder="1" applyProtection="1">
      <alignment/>
      <protection hidden="1"/>
    </xf>
    <xf numFmtId="2" fontId="6" fillId="34" borderId="11" xfId="53" applyNumberFormat="1" applyFont="1" applyFill="1" applyBorder="1" applyProtection="1">
      <alignment/>
      <protection hidden="1"/>
    </xf>
    <xf numFmtId="2" fontId="6" fillId="0" borderId="11" xfId="53" applyNumberFormat="1" applyFont="1" applyFill="1" applyBorder="1" applyProtection="1">
      <alignment/>
      <protection hidden="1"/>
    </xf>
    <xf numFmtId="2" fontId="6" fillId="0" borderId="0" xfId="53" applyNumberFormat="1" applyFont="1" applyFill="1" applyBorder="1" applyProtection="1">
      <alignment/>
      <protection hidden="1"/>
    </xf>
    <xf numFmtId="2" fontId="6" fillId="0" borderId="0" xfId="53" applyNumberFormat="1" applyFont="1" applyFill="1" applyProtection="1">
      <alignment/>
      <protection hidden="1"/>
    </xf>
    <xf numFmtId="0" fontId="6" fillId="0" borderId="0" xfId="53" applyFont="1" applyFill="1" applyBorder="1" applyProtection="1">
      <alignment/>
      <protection hidden="1"/>
    </xf>
    <xf numFmtId="196" fontId="6" fillId="0" borderId="16" xfId="53" applyNumberFormat="1" applyFont="1" applyFill="1" applyBorder="1" applyProtection="1">
      <alignment/>
      <protection hidden="1"/>
    </xf>
    <xf numFmtId="196" fontId="6" fillId="0" borderId="17" xfId="53" applyNumberFormat="1" applyFont="1" applyFill="1" applyBorder="1" applyProtection="1">
      <alignment/>
      <protection hidden="1"/>
    </xf>
    <xf numFmtId="0" fontId="6" fillId="0" borderId="0" xfId="53" applyFont="1" applyFill="1" applyProtection="1">
      <alignment/>
      <protection hidden="1"/>
    </xf>
    <xf numFmtId="196" fontId="11" fillId="0" borderId="0" xfId="53" applyNumberFormat="1" applyFont="1" applyFill="1" applyBorder="1" applyProtection="1">
      <alignment/>
      <protection hidden="1"/>
    </xf>
    <xf numFmtId="2" fontId="11" fillId="0" borderId="0" xfId="53" applyNumberFormat="1" applyFont="1" applyFill="1" applyBorder="1" applyProtection="1">
      <alignment/>
      <protection hidden="1"/>
    </xf>
    <xf numFmtId="0" fontId="11" fillId="0" borderId="0" xfId="53" applyFont="1" applyFill="1" applyProtection="1">
      <alignment/>
      <protection hidden="1"/>
    </xf>
    <xf numFmtId="0" fontId="2" fillId="0" borderId="0" xfId="53" applyFont="1" applyFill="1" applyBorder="1" applyProtection="1">
      <alignment/>
      <protection hidden="1"/>
    </xf>
    <xf numFmtId="196" fontId="2" fillId="0" borderId="0" xfId="53" applyNumberFormat="1" applyFont="1" applyFill="1" applyBorder="1" applyProtection="1">
      <alignment/>
      <protection hidden="1"/>
    </xf>
    <xf numFmtId="0" fontId="0" fillId="0" borderId="11" xfId="53" applyFont="1" applyFill="1" applyBorder="1" applyProtection="1" quotePrefix="1">
      <alignment/>
      <protection hidden="1"/>
    </xf>
    <xf numFmtId="2" fontId="6" fillId="0" borderId="11" xfId="53" applyNumberFormat="1" applyFont="1" applyFill="1" applyBorder="1" applyProtection="1">
      <alignment/>
      <protection hidden="1"/>
    </xf>
    <xf numFmtId="196" fontId="6" fillId="0" borderId="18" xfId="53" applyNumberFormat="1" applyFont="1" applyFill="1" applyBorder="1" applyProtection="1">
      <alignment/>
      <protection hidden="1"/>
    </xf>
    <xf numFmtId="0" fontId="0" fillId="34" borderId="11" xfId="53" applyFont="1" applyFill="1" applyBorder="1" applyProtection="1" quotePrefix="1">
      <alignment/>
      <protection hidden="1"/>
    </xf>
    <xf numFmtId="196" fontId="6" fillId="0" borderId="19" xfId="53" applyNumberFormat="1" applyFont="1" applyFill="1" applyBorder="1" applyProtection="1">
      <alignment/>
      <protection hidden="1"/>
    </xf>
    <xf numFmtId="0" fontId="0" fillId="34" borderId="12" xfId="53" applyFont="1" applyFill="1" applyBorder="1" applyProtection="1">
      <alignment/>
      <protection hidden="1"/>
    </xf>
    <xf numFmtId="196" fontId="6" fillId="0" borderId="20" xfId="53" applyNumberFormat="1" applyFont="1" applyFill="1" applyBorder="1" applyProtection="1">
      <alignment/>
      <protection hidden="1"/>
    </xf>
    <xf numFmtId="0" fontId="10" fillId="0" borderId="0" xfId="53" applyFont="1" applyFill="1" applyBorder="1" applyProtection="1">
      <alignment/>
      <protection hidden="1"/>
    </xf>
    <xf numFmtId="0" fontId="0" fillId="0" borderId="11" xfId="53" applyFont="1" applyFill="1" applyBorder="1" applyProtection="1">
      <alignment/>
      <protection hidden="1"/>
    </xf>
    <xf numFmtId="0" fontId="0" fillId="34" borderId="11" xfId="53" applyFont="1" applyFill="1" applyBorder="1" applyProtection="1">
      <alignment/>
      <protection hidden="1"/>
    </xf>
    <xf numFmtId="196" fontId="6" fillId="0" borderId="0" xfId="53" applyNumberFormat="1" applyFont="1" applyFill="1" applyBorder="1" applyProtection="1">
      <alignment/>
      <protection hidden="1"/>
    </xf>
    <xf numFmtId="196" fontId="6" fillId="0" borderId="0" xfId="53" applyNumberFormat="1" applyFont="1" applyFill="1" applyProtection="1">
      <alignment/>
      <protection hidden="1"/>
    </xf>
    <xf numFmtId="0" fontId="7" fillId="0" borderId="0" xfId="53" applyFont="1" applyFill="1" applyBorder="1" applyProtection="1">
      <alignment/>
      <protection hidden="1"/>
    </xf>
    <xf numFmtId="0" fontId="7" fillId="0" borderId="21" xfId="53" applyFont="1" applyFill="1" applyBorder="1" applyProtection="1">
      <alignment/>
      <protection hidden="1"/>
    </xf>
    <xf numFmtId="0" fontId="7" fillId="0" borderId="22" xfId="53" applyFont="1" applyFill="1" applyBorder="1" applyProtection="1">
      <alignment/>
      <protection hidden="1"/>
    </xf>
    <xf numFmtId="0" fontId="0" fillId="0" borderId="0" xfId="53" applyFont="1" applyFill="1" applyProtection="1">
      <alignment/>
      <protection hidden="1"/>
    </xf>
    <xf numFmtId="196" fontId="2" fillId="0" borderId="11" xfId="53" applyNumberFormat="1" applyFont="1" applyFill="1" applyBorder="1" applyProtection="1">
      <alignment/>
      <protection hidden="1"/>
    </xf>
    <xf numFmtId="2" fontId="0" fillId="0" borderId="0" xfId="53" applyNumberFormat="1" applyFont="1" applyFill="1" applyProtection="1">
      <alignment/>
      <protection hidden="1"/>
    </xf>
    <xf numFmtId="0" fontId="0" fillId="0" borderId="0" xfId="53" applyFont="1" applyFill="1" applyBorder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196" fontId="0" fillId="0" borderId="0" xfId="53" applyNumberFormat="1" applyFont="1" applyFill="1" applyProtection="1">
      <alignment/>
      <protection hidden="1"/>
    </xf>
    <xf numFmtId="0" fontId="13" fillId="0" borderId="23" xfId="53" applyFont="1" applyFill="1" applyBorder="1" applyProtection="1">
      <alignment/>
      <protection hidden="1"/>
    </xf>
    <xf numFmtId="0" fontId="8" fillId="0" borderId="0" xfId="53" applyFill="1" applyProtection="1">
      <alignment/>
      <protection hidden="1"/>
    </xf>
    <xf numFmtId="196" fontId="1" fillId="0" borderId="0" xfId="53" applyNumberFormat="1" applyFont="1" applyFill="1" applyBorder="1" applyProtection="1">
      <alignment/>
      <protection hidden="1"/>
    </xf>
    <xf numFmtId="2" fontId="6" fillId="0" borderId="0" xfId="53" applyNumberFormat="1" applyFont="1" applyFill="1" applyBorder="1" applyProtection="1">
      <alignment/>
      <protection hidden="1"/>
    </xf>
    <xf numFmtId="196" fontId="7" fillId="0" borderId="0" xfId="53" applyNumberFormat="1" applyFont="1" applyFill="1" applyBorder="1" applyProtection="1">
      <alignment/>
      <protection hidden="1"/>
    </xf>
    <xf numFmtId="0" fontId="12" fillId="0" borderId="0" xfId="53" applyFont="1" applyFill="1" applyBorder="1" applyProtection="1">
      <alignment/>
      <protection hidden="1"/>
    </xf>
    <xf numFmtId="0" fontId="1" fillId="0" borderId="0" xfId="53" applyFont="1" applyFill="1" applyBorder="1" applyProtection="1">
      <alignment/>
      <protection hidden="1"/>
    </xf>
    <xf numFmtId="0" fontId="6" fillId="0" borderId="0" xfId="53" applyFont="1" applyFill="1" applyProtection="1" quotePrefix="1">
      <alignment/>
      <protection hidden="1"/>
    </xf>
    <xf numFmtId="0" fontId="0" fillId="0" borderId="0" xfId="0" applyAlignment="1" applyProtection="1">
      <alignment/>
      <protection hidden="1"/>
    </xf>
    <xf numFmtId="0" fontId="6" fillId="0" borderId="0" xfId="53" applyFont="1" applyFill="1" applyBorder="1" applyProtection="1">
      <alignment/>
      <protection hidden="1"/>
    </xf>
    <xf numFmtId="196" fontId="6" fillId="0" borderId="0" xfId="53" applyNumberFormat="1" applyFont="1" applyFill="1" applyBorder="1" applyProtection="1">
      <alignment/>
      <protection hidden="1"/>
    </xf>
    <xf numFmtId="2" fontId="0" fillId="0" borderId="0" xfId="53" applyNumberFormat="1" applyFont="1" applyFill="1" applyProtection="1">
      <alignment/>
      <protection hidden="1"/>
    </xf>
    <xf numFmtId="0" fontId="0" fillId="0" borderId="0" xfId="53" applyFont="1" applyFill="1" applyProtection="1">
      <alignment/>
      <protection locked="0"/>
    </xf>
    <xf numFmtId="2" fontId="6" fillId="0" borderId="0" xfId="53" applyNumberFormat="1" applyFont="1" applyFill="1" applyProtection="1">
      <alignment/>
      <protection locked="0"/>
    </xf>
    <xf numFmtId="2" fontId="6" fillId="0" borderId="13" xfId="53" applyNumberFormat="1" applyFont="1" applyFill="1" applyBorder="1" applyProtection="1">
      <alignment/>
      <protection hidden="1"/>
    </xf>
    <xf numFmtId="196" fontId="6" fillId="0" borderId="11" xfId="53" applyNumberFormat="1" applyFont="1" applyFill="1" applyBorder="1" applyProtection="1">
      <alignment/>
      <protection hidden="1"/>
    </xf>
    <xf numFmtId="2" fontId="6" fillId="0" borderId="24" xfId="53" applyNumberFormat="1" applyFont="1" applyFill="1" applyBorder="1" applyProtection="1">
      <alignment/>
      <protection hidden="1"/>
    </xf>
    <xf numFmtId="2" fontId="6" fillId="0" borderId="25" xfId="53" applyNumberFormat="1" applyFont="1" applyFill="1" applyBorder="1" applyProtection="1">
      <alignment/>
      <protection hidden="1"/>
    </xf>
    <xf numFmtId="2" fontId="6" fillId="0" borderId="26" xfId="53" applyNumberFormat="1" applyFont="1" applyFill="1" applyBorder="1" applyProtection="1">
      <alignment/>
      <protection hidden="1"/>
    </xf>
    <xf numFmtId="2" fontId="7" fillId="37" borderId="11" xfId="53" applyNumberFormat="1" applyFont="1" applyFill="1" applyBorder="1" applyProtection="1">
      <alignment/>
      <protection locked="0"/>
    </xf>
    <xf numFmtId="196" fontId="6" fillId="0" borderId="27" xfId="53" applyNumberFormat="1" applyFont="1" applyFill="1" applyBorder="1" applyProtection="1">
      <alignment/>
      <protection hidden="1"/>
    </xf>
    <xf numFmtId="2" fontId="6" fillId="0" borderId="28" xfId="53" applyNumberFormat="1" applyFont="1" applyFill="1" applyBorder="1" applyProtection="1">
      <alignment/>
      <protection hidden="1"/>
    </xf>
    <xf numFmtId="0" fontId="0" fillId="0" borderId="23" xfId="53" applyFont="1" applyFill="1" applyBorder="1" applyProtection="1">
      <alignment/>
      <protection hidden="1"/>
    </xf>
    <xf numFmtId="0" fontId="2" fillId="0" borderId="23" xfId="53" applyFont="1" applyFill="1" applyBorder="1" applyProtection="1">
      <alignment/>
      <protection hidden="1"/>
    </xf>
    <xf numFmtId="196" fontId="2" fillId="0" borderId="29" xfId="53" applyNumberFormat="1" applyFont="1" applyFill="1" applyBorder="1" applyAlignment="1" applyProtection="1">
      <alignment horizontal="right"/>
      <protection hidden="1"/>
    </xf>
    <xf numFmtId="1" fontId="0" fillId="0" borderId="29" xfId="53" applyNumberFormat="1" applyFont="1" applyFill="1" applyBorder="1" applyProtection="1">
      <alignment/>
      <protection hidden="1"/>
    </xf>
    <xf numFmtId="2" fontId="0" fillId="0" borderId="29" xfId="53" applyNumberFormat="1" applyFont="1" applyFill="1" applyBorder="1" applyProtection="1">
      <alignment/>
      <protection hidden="1"/>
    </xf>
    <xf numFmtId="196" fontId="0" fillId="0" borderId="0" xfId="53" applyNumberFormat="1" applyFont="1" applyFill="1" applyBorder="1" applyProtection="1">
      <alignment/>
      <protection hidden="1"/>
    </xf>
    <xf numFmtId="2" fontId="0" fillId="0" borderId="0" xfId="53" applyNumberFormat="1" applyFont="1" applyFill="1" applyBorder="1" applyProtection="1">
      <alignment/>
      <protection hidden="1"/>
    </xf>
    <xf numFmtId="0" fontId="0" fillId="0" borderId="0" xfId="53" applyFont="1" applyFill="1" applyProtection="1">
      <alignment/>
      <protection hidden="1"/>
    </xf>
    <xf numFmtId="2" fontId="0" fillId="0" borderId="0" xfId="53" applyNumberFormat="1" applyFont="1" applyFill="1" applyProtection="1">
      <alignment/>
      <protection hidden="1"/>
    </xf>
    <xf numFmtId="0" fontId="0" fillId="0" borderId="0" xfId="53" applyFont="1" applyFill="1" applyBorder="1" applyProtection="1">
      <alignment/>
      <protection hidden="1"/>
    </xf>
    <xf numFmtId="196" fontId="0" fillId="0" borderId="0" xfId="53" applyNumberFormat="1" applyFont="1" applyFill="1" applyProtection="1">
      <alignment/>
      <protection hidden="1"/>
    </xf>
    <xf numFmtId="0" fontId="0" fillId="38" borderId="11" xfId="53" applyFont="1" applyFill="1" applyBorder="1" applyProtection="1">
      <alignment/>
      <protection hidden="1"/>
    </xf>
    <xf numFmtId="0" fontId="0" fillId="38" borderId="0" xfId="53" applyFont="1" applyFill="1" applyProtection="1">
      <alignment/>
      <protection hidden="1"/>
    </xf>
    <xf numFmtId="0" fontId="0" fillId="0" borderId="30" xfId="53" applyFont="1" applyBorder="1" applyProtection="1">
      <alignment/>
      <protection hidden="1"/>
    </xf>
    <xf numFmtId="0" fontId="0" fillId="0" borderId="31" xfId="53" applyFont="1" applyBorder="1" applyProtection="1">
      <alignment/>
      <protection hidden="1"/>
    </xf>
    <xf numFmtId="2" fontId="0" fillId="0" borderId="32" xfId="53" applyNumberFormat="1" applyFont="1" applyBorder="1" applyProtection="1">
      <alignment/>
      <protection hidden="1"/>
    </xf>
    <xf numFmtId="2" fontId="0" fillId="0" borderId="33" xfId="53" applyNumberFormat="1" applyFont="1" applyFill="1" applyBorder="1" applyProtection="1">
      <alignment/>
      <protection hidden="1"/>
    </xf>
    <xf numFmtId="196" fontId="2" fillId="0" borderId="0" xfId="53" applyNumberFormat="1" applyFont="1" applyFill="1" applyBorder="1" applyProtection="1">
      <alignment/>
      <protection hidden="1"/>
    </xf>
    <xf numFmtId="2" fontId="2" fillId="0" borderId="0" xfId="53" applyNumberFormat="1" applyFont="1" applyFill="1" applyBorder="1" applyProtection="1">
      <alignment/>
      <protection hidden="1"/>
    </xf>
    <xf numFmtId="196" fontId="0" fillId="0" borderId="34" xfId="53" applyNumberFormat="1" applyFont="1" applyFill="1" applyBorder="1" applyProtection="1">
      <alignment/>
      <protection hidden="1"/>
    </xf>
    <xf numFmtId="196" fontId="0" fillId="0" borderId="13" xfId="53" applyNumberFormat="1" applyFont="1" applyFill="1" applyBorder="1" applyProtection="1">
      <alignment/>
      <protection hidden="1"/>
    </xf>
    <xf numFmtId="196" fontId="0" fillId="0" borderId="14" xfId="53" applyNumberFormat="1" applyFont="1" applyFill="1" applyBorder="1" applyProtection="1">
      <alignment/>
      <protection hidden="1"/>
    </xf>
    <xf numFmtId="2" fontId="0" fillId="0" borderId="15" xfId="53" applyNumberFormat="1" applyFont="1" applyFill="1" applyBorder="1" applyProtection="1">
      <alignment/>
      <protection hidden="1"/>
    </xf>
    <xf numFmtId="196" fontId="0" fillId="0" borderId="30" xfId="53" applyNumberFormat="1" applyFont="1" applyFill="1" applyBorder="1" applyProtection="1">
      <alignment/>
      <protection hidden="1"/>
    </xf>
    <xf numFmtId="196" fontId="0" fillId="39" borderId="35" xfId="53" applyNumberFormat="1" applyFont="1" applyFill="1" applyBorder="1" applyProtection="1">
      <alignment/>
      <protection hidden="1"/>
    </xf>
    <xf numFmtId="196" fontId="0" fillId="0" borderId="11" xfId="53" applyNumberFormat="1" applyFont="1" applyFill="1" applyBorder="1" applyProtection="1">
      <alignment/>
      <protection hidden="1"/>
    </xf>
    <xf numFmtId="196" fontId="0" fillId="0" borderId="0" xfId="53" applyNumberFormat="1" applyFont="1" applyFill="1" applyBorder="1" applyProtection="1">
      <alignment/>
      <protection hidden="1"/>
    </xf>
    <xf numFmtId="2" fontId="0" fillId="0" borderId="0" xfId="53" applyNumberFormat="1" applyFont="1" applyFill="1" applyBorder="1" applyProtection="1">
      <alignment/>
      <protection hidden="1"/>
    </xf>
    <xf numFmtId="196" fontId="0" fillId="0" borderId="31" xfId="53" applyNumberFormat="1" applyFont="1" applyFill="1" applyBorder="1" applyProtection="1">
      <alignment/>
      <protection hidden="1"/>
    </xf>
    <xf numFmtId="2" fontId="0" fillId="0" borderId="32" xfId="53" applyNumberFormat="1" applyFont="1" applyFill="1" applyBorder="1" applyProtection="1">
      <alignment/>
      <protection hidden="1"/>
    </xf>
    <xf numFmtId="2" fontId="0" fillId="0" borderId="36" xfId="53" applyNumberFormat="1" applyFont="1" applyFill="1" applyBorder="1" applyProtection="1">
      <alignment/>
      <protection hidden="1"/>
    </xf>
    <xf numFmtId="16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2" fontId="14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/>
    </xf>
    <xf numFmtId="2" fontId="16" fillId="0" borderId="0" xfId="0" applyNumberFormat="1" applyFont="1" applyAlignment="1">
      <alignment horizontal="center" vertical="center"/>
    </xf>
    <xf numFmtId="2" fontId="17" fillId="0" borderId="0" xfId="0" applyNumberFormat="1" applyFont="1" applyAlignment="1">
      <alignment horizontal="center" vertical="center"/>
    </xf>
    <xf numFmtId="16" fontId="19" fillId="0" borderId="0" xfId="0" applyNumberFormat="1" applyFont="1" applyAlignment="1">
      <alignment vertical="center"/>
    </xf>
    <xf numFmtId="2" fontId="14" fillId="0" borderId="0" xfId="0" applyNumberFormat="1" applyFont="1" applyBorder="1" applyAlignment="1">
      <alignment horizontal="center" vertical="center"/>
    </xf>
    <xf numFmtId="0" fontId="20" fillId="40" borderId="11" xfId="0" applyFont="1" applyFill="1" applyBorder="1" applyAlignment="1">
      <alignment horizontal="center" vertical="center"/>
    </xf>
    <xf numFmtId="2" fontId="20" fillId="40" borderId="11" xfId="0" applyNumberFormat="1" applyFont="1" applyFill="1" applyBorder="1" applyAlignment="1">
      <alignment horizontal="center" vertical="center"/>
    </xf>
    <xf numFmtId="2" fontId="21" fillId="0" borderId="0" xfId="0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Fill="1" applyBorder="1" applyAlignment="1" quotePrefix="1">
      <alignment horizontal="center" vertical="center"/>
    </xf>
    <xf numFmtId="0" fontId="22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 quotePrefix="1">
      <alignment horizontal="center" vertical="center"/>
    </xf>
    <xf numFmtId="0" fontId="23" fillId="0" borderId="0" xfId="0" applyFont="1" applyAlignment="1">
      <alignment vertical="center"/>
    </xf>
    <xf numFmtId="2" fontId="23" fillId="0" borderId="0" xfId="0" applyNumberFormat="1" applyFont="1" applyBorder="1" applyAlignment="1">
      <alignment horizontal="center" vertical="center"/>
    </xf>
    <xf numFmtId="2" fontId="23" fillId="0" borderId="0" xfId="0" applyNumberFormat="1" applyFont="1" applyBorder="1" applyAlignment="1">
      <alignment horizontal="left" vertical="center"/>
    </xf>
    <xf numFmtId="2" fontId="19" fillId="0" borderId="0" xfId="0" applyNumberFormat="1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2" fontId="25" fillId="0" borderId="0" xfId="0" applyNumberFormat="1" applyFont="1" applyFill="1" applyBorder="1" applyAlignment="1" quotePrefix="1">
      <alignment horizontal="center" vertical="center"/>
    </xf>
    <xf numFmtId="2" fontId="24" fillId="0" borderId="0" xfId="0" applyNumberFormat="1" applyFont="1" applyFill="1" applyBorder="1" applyAlignment="1" quotePrefix="1">
      <alignment horizontal="center" vertical="center"/>
    </xf>
    <xf numFmtId="16" fontId="14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2" fontId="19" fillId="0" borderId="0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 quotePrefix="1">
      <alignment horizontal="center" vertical="center"/>
    </xf>
    <xf numFmtId="0" fontId="26" fillId="0" borderId="0" xfId="0" applyFont="1" applyFill="1" applyBorder="1" applyAlignment="1">
      <alignment vertical="center"/>
    </xf>
    <xf numFmtId="2" fontId="14" fillId="0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 quotePrefix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15" fontId="22" fillId="0" borderId="0" xfId="0" applyNumberFormat="1" applyFont="1" applyBorder="1" applyAlignment="1">
      <alignment vertical="center"/>
    </xf>
    <xf numFmtId="16" fontId="19" fillId="0" borderId="10" xfId="0" applyNumberFormat="1" applyFont="1" applyFill="1" applyBorder="1" applyAlignment="1">
      <alignment horizontal="left" vertical="center"/>
    </xf>
    <xf numFmtId="0" fontId="14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left" vertical="center"/>
    </xf>
    <xf numFmtId="2" fontId="14" fillId="0" borderId="10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 quotePrefix="1">
      <alignment horizontal="center" vertical="center"/>
    </xf>
    <xf numFmtId="16" fontId="14" fillId="0" borderId="0" xfId="0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16" fontId="22" fillId="0" borderId="0" xfId="0" applyNumberFormat="1" applyFont="1" applyFill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16" fontId="24" fillId="0" borderId="0" xfId="0" applyNumberFormat="1" applyFont="1" applyBorder="1" applyAlignment="1">
      <alignment vertical="center"/>
    </xf>
    <xf numFmtId="15" fontId="24" fillId="0" borderId="0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2" fontId="24" fillId="0" borderId="0" xfId="0" applyNumberFormat="1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center" vertical="center"/>
    </xf>
    <xf numFmtId="16" fontId="25" fillId="0" borderId="10" xfId="0" applyNumberFormat="1" applyFont="1" applyBorder="1" applyAlignment="1">
      <alignment vertical="center"/>
    </xf>
    <xf numFmtId="15" fontId="25" fillId="0" borderId="10" xfId="0" applyNumberFormat="1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14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/>
    </xf>
    <xf numFmtId="2" fontId="19" fillId="0" borderId="10" xfId="0" applyNumberFormat="1" applyFont="1" applyBorder="1" applyAlignment="1">
      <alignment horizontal="center" vertical="center"/>
    </xf>
    <xf numFmtId="16" fontId="27" fillId="0" borderId="0" xfId="0" applyNumberFormat="1" applyFont="1" applyAlignment="1">
      <alignment vertical="center"/>
    </xf>
    <xf numFmtId="15" fontId="28" fillId="0" borderId="0" xfId="0" applyNumberFormat="1" applyFont="1" applyAlignment="1">
      <alignment vertical="center"/>
    </xf>
    <xf numFmtId="0" fontId="28" fillId="0" borderId="0" xfId="0" applyFont="1" applyBorder="1" applyAlignment="1">
      <alignment vertical="center"/>
    </xf>
    <xf numFmtId="1" fontId="27" fillId="0" borderId="0" xfId="0" applyNumberFormat="1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2" fontId="27" fillId="0" borderId="0" xfId="0" applyNumberFormat="1" applyFont="1" applyBorder="1" applyAlignment="1">
      <alignment horizontal="right" vertical="center"/>
    </xf>
    <xf numFmtId="16" fontId="22" fillId="0" borderId="0" xfId="0" applyNumberFormat="1" applyFont="1" applyAlignment="1">
      <alignment vertical="center"/>
    </xf>
    <xf numFmtId="15" fontId="22" fillId="0" borderId="0" xfId="0" applyNumberFormat="1" applyFont="1" applyAlignment="1">
      <alignment vertical="center"/>
    </xf>
    <xf numFmtId="0" fontId="16" fillId="0" borderId="0" xfId="0" applyFont="1" applyAlignment="1">
      <alignment horizontal="right" vertical="center"/>
    </xf>
    <xf numFmtId="0" fontId="24" fillId="0" borderId="0" xfId="0" applyFont="1" applyBorder="1" applyAlignment="1">
      <alignment horizontal="left" vertical="center"/>
    </xf>
    <xf numFmtId="2" fontId="22" fillId="0" borderId="0" xfId="0" applyNumberFormat="1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4" fillId="0" borderId="0" xfId="0" applyNumberFormat="1" applyFont="1" applyFill="1" applyBorder="1" applyAlignment="1" quotePrefix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16" fontId="19" fillId="0" borderId="0" xfId="0" applyNumberFormat="1" applyFont="1" applyFill="1" applyBorder="1" applyAlignment="1">
      <alignment horizontal="left" vertical="center"/>
    </xf>
    <xf numFmtId="16" fontId="23" fillId="0" borderId="0" xfId="0" applyNumberFormat="1" applyFont="1" applyAlignment="1">
      <alignment vertical="center"/>
    </xf>
    <xf numFmtId="0" fontId="19" fillId="0" borderId="10" xfId="0" applyNumberFormat="1" applyFont="1" applyFill="1" applyBorder="1" applyAlignment="1">
      <alignment horizontal="center" vertical="center"/>
    </xf>
    <xf numFmtId="16" fontId="27" fillId="0" borderId="0" xfId="0" applyNumberFormat="1" applyFont="1" applyBorder="1" applyAlignment="1">
      <alignment vertical="center"/>
    </xf>
    <xf numFmtId="15" fontId="24" fillId="0" borderId="0" xfId="0" applyNumberFormat="1" applyFont="1" applyAlignment="1">
      <alignment vertical="center"/>
    </xf>
    <xf numFmtId="0" fontId="0" fillId="35" borderId="12" xfId="53" applyFont="1" applyFill="1" applyBorder="1" applyProtection="1">
      <alignment/>
      <protection hidden="1"/>
    </xf>
    <xf numFmtId="0" fontId="0" fillId="35" borderId="23" xfId="53" applyFont="1" applyFill="1" applyBorder="1" applyProtection="1">
      <alignment/>
      <protection hidden="1"/>
    </xf>
    <xf numFmtId="0" fontId="0" fillId="35" borderId="29" xfId="53" applyFont="1" applyFill="1" applyBorder="1" applyProtection="1">
      <alignment/>
      <protection hidden="1"/>
    </xf>
    <xf numFmtId="0" fontId="0" fillId="36" borderId="12" xfId="53" applyFont="1" applyFill="1" applyBorder="1" applyProtection="1">
      <alignment/>
      <protection hidden="1"/>
    </xf>
    <xf numFmtId="0" fontId="0" fillId="36" borderId="23" xfId="53" applyFont="1" applyFill="1" applyBorder="1" applyProtection="1">
      <alignment/>
      <protection hidden="1"/>
    </xf>
    <xf numFmtId="0" fontId="0" fillId="36" borderId="29" xfId="53" applyFont="1" applyFill="1" applyBorder="1" applyProtection="1">
      <alignment/>
      <protection hidden="1"/>
    </xf>
    <xf numFmtId="2" fontId="29" fillId="0" borderId="0" xfId="0" applyNumberFormat="1" applyFont="1" applyBorder="1" applyAlignment="1">
      <alignment horizontal="center" vertical="center"/>
    </xf>
    <xf numFmtId="1" fontId="20" fillId="40" borderId="11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16" fontId="17" fillId="0" borderId="0" xfId="0" applyNumberFormat="1" applyFont="1" applyAlignment="1">
      <alignment vertical="center"/>
    </xf>
    <xf numFmtId="15" fontId="16" fillId="0" borderId="0" xfId="0" applyNumberFormat="1" applyFont="1" applyAlignment="1">
      <alignment vertical="center"/>
    </xf>
    <xf numFmtId="16" fontId="17" fillId="0" borderId="0" xfId="0" applyNumberFormat="1" applyFont="1" applyAlignment="1">
      <alignment horizontal="right" vertical="center"/>
    </xf>
    <xf numFmtId="16" fontId="16" fillId="0" borderId="0" xfId="0" applyNumberFormat="1" applyFont="1" applyAlignment="1">
      <alignment vertical="center"/>
    </xf>
    <xf numFmtId="0" fontId="16" fillId="0" borderId="0" xfId="0" applyFont="1" applyBorder="1" applyAlignment="1">
      <alignment vertical="center"/>
    </xf>
    <xf numFmtId="2" fontId="17" fillId="0" borderId="0" xfId="0" applyNumberFormat="1" applyFont="1" applyBorder="1" applyAlignment="1">
      <alignment horizontal="right" vertical="center"/>
    </xf>
    <xf numFmtId="16" fontId="24" fillId="0" borderId="0" xfId="0" applyNumberFormat="1" applyFont="1" applyFill="1" applyBorder="1" applyAlignment="1">
      <alignment horizontal="left" vertical="center"/>
    </xf>
    <xf numFmtId="2" fontId="17" fillId="0" borderId="37" xfId="0" applyNumberFormat="1" applyFont="1" applyBorder="1" applyAlignment="1">
      <alignment horizontal="right" vertical="center"/>
    </xf>
    <xf numFmtId="0" fontId="0" fillId="0" borderId="12" xfId="53" applyFont="1" applyFill="1" applyBorder="1" applyProtection="1">
      <alignment/>
      <protection hidden="1"/>
    </xf>
    <xf numFmtId="196" fontId="0" fillId="0" borderId="29" xfId="53" applyNumberFormat="1" applyFont="1" applyFill="1" applyBorder="1" applyProtection="1">
      <alignment/>
      <protection hidden="1"/>
    </xf>
    <xf numFmtId="0" fontId="17" fillId="0" borderId="0" xfId="0" applyNumberFormat="1" applyFont="1" applyFill="1" applyBorder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2" fontId="17" fillId="0" borderId="0" xfId="0" applyNumberFormat="1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 quotePrefix="1">
      <alignment horizontal="center" vertical="center"/>
    </xf>
    <xf numFmtId="0" fontId="16" fillId="0" borderId="0" xfId="0" applyFont="1" applyFill="1" applyBorder="1" applyAlignment="1" quotePrefix="1">
      <alignment horizontal="center" vertical="center"/>
    </xf>
    <xf numFmtId="0" fontId="20" fillId="40" borderId="11" xfId="0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71" fillId="0" borderId="11" xfId="0" applyNumberFormat="1" applyFont="1" applyFill="1" applyBorder="1" applyAlignment="1">
      <alignment horizontal="center" vertical="center"/>
    </xf>
    <xf numFmtId="16" fontId="71" fillId="0" borderId="11" xfId="0" applyNumberFormat="1" applyFont="1" applyFill="1" applyBorder="1" applyAlignment="1">
      <alignment horizontal="left" vertical="center"/>
    </xf>
    <xf numFmtId="0" fontId="71" fillId="0" borderId="11" xfId="0" applyFont="1" applyFill="1" applyBorder="1" applyAlignment="1">
      <alignment vertical="center"/>
    </xf>
    <xf numFmtId="0" fontId="71" fillId="0" borderId="11" xfId="0" applyFont="1" applyFill="1" applyBorder="1" applyAlignment="1">
      <alignment horizontal="left" vertical="center"/>
    </xf>
    <xf numFmtId="0" fontId="71" fillId="0" borderId="11" xfId="47" applyNumberFormat="1" applyFont="1" applyFill="1" applyBorder="1" applyAlignment="1" quotePrefix="1">
      <alignment horizontal="center" vertical="center"/>
    </xf>
    <xf numFmtId="0" fontId="72" fillId="0" borderId="0" xfId="0" applyFont="1" applyFill="1" applyBorder="1" applyAlignment="1" quotePrefix="1">
      <alignment horizontal="center" vertical="center"/>
    </xf>
    <xf numFmtId="0" fontId="72" fillId="0" borderId="0" xfId="0" applyFont="1" applyAlignment="1">
      <alignment vertical="center"/>
    </xf>
    <xf numFmtId="0" fontId="73" fillId="0" borderId="11" xfId="0" applyNumberFormat="1" applyFont="1" applyFill="1" applyBorder="1" applyAlignment="1">
      <alignment horizontal="center" vertical="center"/>
    </xf>
    <xf numFmtId="16" fontId="73" fillId="0" borderId="11" xfId="0" applyNumberFormat="1" applyFont="1" applyFill="1" applyBorder="1" applyAlignment="1">
      <alignment horizontal="left" vertical="center"/>
    </xf>
    <xf numFmtId="0" fontId="73" fillId="0" borderId="11" xfId="0" applyFont="1" applyFill="1" applyBorder="1" applyAlignment="1">
      <alignment vertical="center"/>
    </xf>
    <xf numFmtId="0" fontId="73" fillId="0" borderId="11" xfId="0" applyFont="1" applyFill="1" applyBorder="1" applyAlignment="1">
      <alignment horizontal="left" vertical="center"/>
    </xf>
    <xf numFmtId="0" fontId="73" fillId="0" borderId="11" xfId="47" applyNumberFormat="1" applyFont="1" applyFill="1" applyBorder="1" applyAlignment="1" quotePrefix="1">
      <alignment horizontal="center" vertical="center"/>
    </xf>
    <xf numFmtId="0" fontId="74" fillId="0" borderId="0" xfId="0" applyFont="1" applyFill="1" applyBorder="1" applyAlignment="1" quotePrefix="1">
      <alignment horizontal="center" vertical="center"/>
    </xf>
    <xf numFmtId="0" fontId="74" fillId="0" borderId="0" xfId="0" applyFont="1" applyAlignment="1">
      <alignment vertical="center"/>
    </xf>
    <xf numFmtId="0" fontId="0" fillId="33" borderId="11" xfId="53" applyFont="1" applyFill="1" applyBorder="1" applyProtection="1">
      <alignment/>
      <protection hidden="1"/>
    </xf>
    <xf numFmtId="16" fontId="17" fillId="0" borderId="0" xfId="0" applyNumberFormat="1" applyFont="1" applyBorder="1" applyAlignment="1">
      <alignment vertical="center"/>
    </xf>
    <xf numFmtId="196" fontId="0" fillId="0" borderId="30" xfId="53" applyNumberFormat="1" applyFont="1" applyFill="1" applyBorder="1" applyProtection="1">
      <alignment/>
      <protection hidden="1"/>
    </xf>
    <xf numFmtId="2" fontId="0" fillId="0" borderId="32" xfId="53" applyNumberFormat="1" applyFont="1" applyFill="1" applyBorder="1" applyProtection="1">
      <alignment/>
      <protection hidden="1"/>
    </xf>
    <xf numFmtId="196" fontId="0" fillId="0" borderId="13" xfId="53" applyNumberFormat="1" applyFont="1" applyFill="1" applyBorder="1" applyProtection="1">
      <alignment/>
      <protection hidden="1"/>
    </xf>
    <xf numFmtId="2" fontId="0" fillId="0" borderId="36" xfId="53" applyNumberFormat="1" applyFont="1" applyFill="1" applyBorder="1" applyProtection="1">
      <alignment/>
      <protection hidden="1"/>
    </xf>
    <xf numFmtId="196" fontId="0" fillId="0" borderId="16" xfId="53" applyNumberFormat="1" applyFont="1" applyFill="1" applyBorder="1" applyProtection="1">
      <alignment/>
      <protection hidden="1"/>
    </xf>
    <xf numFmtId="2" fontId="0" fillId="0" borderId="38" xfId="53" applyNumberFormat="1" applyFont="1" applyFill="1" applyBorder="1" applyProtection="1">
      <alignment/>
      <protection hidden="1"/>
    </xf>
    <xf numFmtId="196" fontId="0" fillId="0" borderId="39" xfId="53" applyNumberFormat="1" applyFont="1" applyFill="1" applyBorder="1" applyProtection="1">
      <alignment/>
      <protection hidden="1"/>
    </xf>
    <xf numFmtId="196" fontId="0" fillId="0" borderId="40" xfId="53" applyNumberFormat="1" applyFont="1" applyFill="1" applyBorder="1" applyProtection="1">
      <alignment/>
      <protection hidden="1"/>
    </xf>
    <xf numFmtId="0" fontId="2" fillId="0" borderId="12" xfId="53" applyFont="1" applyFill="1" applyBorder="1" applyProtection="1">
      <alignment/>
      <protection hidden="1"/>
    </xf>
    <xf numFmtId="2" fontId="6" fillId="0" borderId="0" xfId="53" applyNumberFormat="1" applyFont="1" applyFill="1" applyProtection="1">
      <alignment/>
      <protection hidden="1"/>
    </xf>
    <xf numFmtId="0" fontId="0" fillId="33" borderId="11" xfId="53" applyFont="1" applyFill="1" applyBorder="1" applyProtection="1">
      <alignment/>
      <protection hidden="1"/>
    </xf>
    <xf numFmtId="1" fontId="17" fillId="0" borderId="0" xfId="0" applyNumberFormat="1" applyFont="1" applyBorder="1" applyAlignment="1">
      <alignment horizontal="right" vertical="center"/>
    </xf>
    <xf numFmtId="184" fontId="17" fillId="0" borderId="0" xfId="0" applyNumberFormat="1" applyFont="1" applyBorder="1" applyAlignment="1">
      <alignment horizontal="right" vertical="center"/>
    </xf>
    <xf numFmtId="2" fontId="24" fillId="0" borderId="0" xfId="0" applyNumberFormat="1" applyFont="1" applyBorder="1" applyAlignment="1">
      <alignment horizontal="right" vertical="center"/>
    </xf>
    <xf numFmtId="0" fontId="23" fillId="0" borderId="10" xfId="0" applyFont="1" applyBorder="1" applyAlignment="1">
      <alignment vertical="center"/>
    </xf>
    <xf numFmtId="16" fontId="32" fillId="0" borderId="10" xfId="0" applyNumberFormat="1" applyFont="1" applyBorder="1" applyAlignment="1">
      <alignment vertical="center"/>
    </xf>
    <xf numFmtId="15" fontId="23" fillId="0" borderId="10" xfId="0" applyNumberFormat="1" applyFont="1" applyBorder="1" applyAlignment="1">
      <alignment vertical="center"/>
    </xf>
    <xf numFmtId="0" fontId="23" fillId="0" borderId="10" xfId="0" applyFont="1" applyBorder="1" applyAlignment="1">
      <alignment horizontal="left" vertical="center"/>
    </xf>
    <xf numFmtId="2" fontId="23" fillId="0" borderId="10" xfId="0" applyNumberFormat="1" applyFont="1" applyBorder="1" applyAlignment="1">
      <alignment horizontal="center" vertical="center"/>
    </xf>
    <xf numFmtId="2" fontId="6" fillId="35" borderId="11" xfId="53" applyNumberFormat="1" applyFont="1" applyFill="1" applyBorder="1" applyProtection="1">
      <alignment/>
      <protection hidden="1"/>
    </xf>
    <xf numFmtId="0" fontId="0" fillId="0" borderId="13" xfId="53" applyFont="1" applyFill="1" applyBorder="1" applyProtection="1">
      <alignment/>
      <protection hidden="1"/>
    </xf>
    <xf numFmtId="0" fontId="0" fillId="0" borderId="36" xfId="53" applyFont="1" applyFill="1" applyBorder="1" applyProtection="1">
      <alignment/>
      <protection hidden="1"/>
    </xf>
    <xf numFmtId="16" fontId="18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196" fontId="7" fillId="0" borderId="0" xfId="53" applyNumberFormat="1" applyFont="1" applyFill="1" applyBorder="1" applyAlignment="1" applyProtection="1">
      <alignment horizontal="center"/>
      <protection hidden="1"/>
    </xf>
    <xf numFmtId="184" fontId="2" fillId="0" borderId="0" xfId="53" applyNumberFormat="1" applyFont="1" applyFill="1" applyAlignment="1" applyProtection="1">
      <alignment horizontal="left"/>
      <protection hidden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ARBZBM97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VBS04-FP01\Gruppen\dlc\vm2\PK%20B%20&amp;%20H\Stundenkontrolle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An Mitarbeiter zu verteil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H61"/>
  <sheetViews>
    <sheetView tabSelected="1" zoomScale="85" zoomScaleNormal="85" zoomScalePageLayoutView="0" workbookViewId="0" topLeftCell="A49">
      <selection activeCell="F65" sqref="F65"/>
    </sheetView>
  </sheetViews>
  <sheetFormatPr defaultColWidth="11.421875" defaultRowHeight="19.5" customHeight="1"/>
  <cols>
    <col min="1" max="1" width="7.57421875" style="109" customWidth="1"/>
    <col min="2" max="2" width="23.28125" style="109" customWidth="1"/>
    <col min="3" max="3" width="25.140625" style="110" customWidth="1"/>
    <col min="4" max="4" width="46.8515625" style="110" customWidth="1"/>
    <col min="5" max="5" width="35.57421875" style="111" bestFit="1" customWidth="1"/>
    <col min="6" max="6" width="23.421875" style="112" bestFit="1" customWidth="1"/>
    <col min="7" max="7" width="21.7109375" style="112" customWidth="1"/>
    <col min="8" max="8" width="5.140625" style="112" customWidth="1"/>
    <col min="9" max="16384" width="11.421875" style="110" customWidth="1"/>
  </cols>
  <sheetData>
    <row r="1" spans="1:7" ht="34.5">
      <c r="A1" s="262" t="s">
        <v>54</v>
      </c>
      <c r="B1" s="262"/>
      <c r="C1" s="262"/>
      <c r="D1" s="262"/>
      <c r="E1" s="262"/>
      <c r="F1" s="262"/>
      <c r="G1" s="262"/>
    </row>
    <row r="2" ht="14.25" customHeight="1">
      <c r="D2" s="113"/>
    </row>
    <row r="3" spans="1:8" s="114" customFormat="1" ht="30">
      <c r="A3" s="261" t="s">
        <v>56</v>
      </c>
      <c r="B3" s="261"/>
      <c r="C3" s="261"/>
      <c r="D3" s="261"/>
      <c r="E3" s="261"/>
      <c r="F3" s="261"/>
      <c r="G3" s="261"/>
      <c r="H3" s="116"/>
    </row>
    <row r="4" spans="1:8" s="114" customFormat="1" ht="30">
      <c r="A4" s="261" t="s">
        <v>85</v>
      </c>
      <c r="B4" s="261"/>
      <c r="C4" s="261"/>
      <c r="D4" s="261"/>
      <c r="E4" s="261"/>
      <c r="F4" s="261"/>
      <c r="G4" s="261"/>
      <c r="H4" s="115"/>
    </row>
    <row r="5" spans="1:8" ht="27.75" customHeight="1">
      <c r="A5" s="117"/>
      <c r="B5" s="117"/>
      <c r="H5" s="118"/>
    </row>
    <row r="6" spans="1:8" s="222" customFormat="1" ht="37.5" customHeight="1">
      <c r="A6" s="119" t="s">
        <v>3</v>
      </c>
      <c r="B6" s="119" t="s">
        <v>48</v>
      </c>
      <c r="C6" s="119" t="s">
        <v>32</v>
      </c>
      <c r="D6" s="119" t="s">
        <v>33</v>
      </c>
      <c r="E6" s="119" t="s">
        <v>57</v>
      </c>
      <c r="F6" s="120" t="s">
        <v>77</v>
      </c>
      <c r="G6" s="120" t="s">
        <v>78</v>
      </c>
      <c r="H6" s="199"/>
    </row>
    <row r="7" spans="1:8" s="229" customFormat="1" ht="29.25" customHeight="1">
      <c r="A7" s="223">
        <v>1</v>
      </c>
      <c r="B7" s="224" t="s">
        <v>8</v>
      </c>
      <c r="C7" s="225" t="s">
        <v>38</v>
      </c>
      <c r="D7" s="225" t="s">
        <v>51</v>
      </c>
      <c r="E7" s="226" t="s">
        <v>86</v>
      </c>
      <c r="F7" s="227">
        <v>1</v>
      </c>
      <c r="G7" s="227" t="s">
        <v>35</v>
      </c>
      <c r="H7" s="228"/>
    </row>
    <row r="8" spans="1:8" s="236" customFormat="1" ht="29.25" customHeight="1">
      <c r="A8" s="230">
        <v>19</v>
      </c>
      <c r="B8" s="231" t="s">
        <v>18</v>
      </c>
      <c r="C8" s="232" t="s">
        <v>38</v>
      </c>
      <c r="D8" s="232" t="s">
        <v>63</v>
      </c>
      <c r="E8" s="233" t="s">
        <v>76</v>
      </c>
      <c r="F8" s="234" t="s">
        <v>35</v>
      </c>
      <c r="G8" s="234">
        <v>1</v>
      </c>
      <c r="H8" s="235"/>
    </row>
    <row r="9" spans="1:8" s="229" customFormat="1" ht="29.25" customHeight="1">
      <c r="A9" s="223">
        <v>30</v>
      </c>
      <c r="B9" s="224" t="s">
        <v>20</v>
      </c>
      <c r="C9" s="225" t="s">
        <v>37</v>
      </c>
      <c r="D9" s="225" t="s">
        <v>51</v>
      </c>
      <c r="E9" s="226" t="s">
        <v>40</v>
      </c>
      <c r="F9" s="227">
        <v>1</v>
      </c>
      <c r="G9" s="227" t="s">
        <v>35</v>
      </c>
      <c r="H9" s="228"/>
    </row>
    <row r="10" spans="1:8" s="229" customFormat="1" ht="29.25" customHeight="1">
      <c r="A10" s="223">
        <v>2</v>
      </c>
      <c r="B10" s="224" t="s">
        <v>21</v>
      </c>
      <c r="C10" s="225" t="s">
        <v>38</v>
      </c>
      <c r="D10" s="225" t="s">
        <v>51</v>
      </c>
      <c r="E10" s="226" t="s">
        <v>41</v>
      </c>
      <c r="F10" s="227">
        <v>1</v>
      </c>
      <c r="G10" s="227" t="s">
        <v>35</v>
      </c>
      <c r="H10" s="228"/>
    </row>
    <row r="11" spans="1:8" s="229" customFormat="1" ht="29.25" customHeight="1">
      <c r="A11" s="223">
        <v>1</v>
      </c>
      <c r="B11" s="224" t="s">
        <v>22</v>
      </c>
      <c r="C11" s="225" t="s">
        <v>39</v>
      </c>
      <c r="D11" s="225" t="s">
        <v>51</v>
      </c>
      <c r="E11" s="224" t="s">
        <v>84</v>
      </c>
      <c r="F11" s="227">
        <v>1</v>
      </c>
      <c r="G11" s="227" t="s">
        <v>35</v>
      </c>
      <c r="H11" s="228"/>
    </row>
    <row r="12" spans="1:8" s="229" customFormat="1" ht="29.25" customHeight="1">
      <c r="A12" s="223">
        <v>10</v>
      </c>
      <c r="B12" s="224" t="s">
        <v>22</v>
      </c>
      <c r="C12" s="225" t="s">
        <v>36</v>
      </c>
      <c r="D12" s="225" t="s">
        <v>51</v>
      </c>
      <c r="E12" s="226" t="s">
        <v>55</v>
      </c>
      <c r="F12" s="227">
        <v>1</v>
      </c>
      <c r="G12" s="227" t="s">
        <v>35</v>
      </c>
      <c r="H12" s="228"/>
    </row>
    <row r="13" spans="1:8" s="236" customFormat="1" ht="29.25" customHeight="1">
      <c r="A13" s="230">
        <v>11</v>
      </c>
      <c r="B13" s="231" t="s">
        <v>22</v>
      </c>
      <c r="C13" s="232" t="s">
        <v>37</v>
      </c>
      <c r="D13" s="232" t="s">
        <v>63</v>
      </c>
      <c r="E13" s="233" t="s">
        <v>73</v>
      </c>
      <c r="F13" s="234" t="s">
        <v>35</v>
      </c>
      <c r="G13" s="234">
        <v>1</v>
      </c>
      <c r="H13" s="235"/>
    </row>
    <row r="14" spans="1:8" s="229" customFormat="1" ht="29.25" customHeight="1">
      <c r="A14" s="223">
        <v>21</v>
      </c>
      <c r="B14" s="224" t="s">
        <v>22</v>
      </c>
      <c r="C14" s="225" t="s">
        <v>38</v>
      </c>
      <c r="D14" s="225" t="s">
        <v>51</v>
      </c>
      <c r="E14" s="226" t="s">
        <v>42</v>
      </c>
      <c r="F14" s="227">
        <v>1</v>
      </c>
      <c r="G14" s="227" t="s">
        <v>35</v>
      </c>
      <c r="H14" s="228"/>
    </row>
    <row r="15" spans="1:8" s="229" customFormat="1" ht="29.25" customHeight="1">
      <c r="A15" s="223">
        <v>1</v>
      </c>
      <c r="B15" s="224" t="s">
        <v>26</v>
      </c>
      <c r="C15" s="225" t="s">
        <v>34</v>
      </c>
      <c r="D15" s="225" t="s">
        <v>51</v>
      </c>
      <c r="E15" s="226" t="s">
        <v>82</v>
      </c>
      <c r="F15" s="227">
        <v>1</v>
      </c>
      <c r="G15" s="227" t="s">
        <v>35</v>
      </c>
      <c r="H15" s="228"/>
    </row>
    <row r="16" spans="1:8" s="236" customFormat="1" ht="29.25" customHeight="1">
      <c r="A16" s="230">
        <v>17</v>
      </c>
      <c r="B16" s="231" t="s">
        <v>30</v>
      </c>
      <c r="C16" s="232" t="s">
        <v>38</v>
      </c>
      <c r="D16" s="232" t="s">
        <v>63</v>
      </c>
      <c r="E16" s="233" t="s">
        <v>80</v>
      </c>
      <c r="F16" s="234" t="s">
        <v>35</v>
      </c>
      <c r="G16" s="234">
        <v>1</v>
      </c>
      <c r="H16" s="235"/>
    </row>
    <row r="17" spans="1:8" s="236" customFormat="1" ht="29.25" customHeight="1">
      <c r="A17" s="230">
        <v>18</v>
      </c>
      <c r="B17" s="231" t="s">
        <v>30</v>
      </c>
      <c r="C17" s="232" t="s">
        <v>39</v>
      </c>
      <c r="D17" s="232" t="s">
        <v>63</v>
      </c>
      <c r="E17" s="233" t="s">
        <v>80</v>
      </c>
      <c r="F17" s="234" t="s">
        <v>35</v>
      </c>
      <c r="G17" s="234">
        <v>1</v>
      </c>
      <c r="H17" s="235"/>
    </row>
    <row r="18" spans="1:8" s="236" customFormat="1" ht="29.25" customHeight="1">
      <c r="A18" s="230">
        <v>19</v>
      </c>
      <c r="B18" s="231" t="s">
        <v>30</v>
      </c>
      <c r="C18" s="232" t="s">
        <v>34</v>
      </c>
      <c r="D18" s="232" t="s">
        <v>63</v>
      </c>
      <c r="E18" s="233" t="s">
        <v>80</v>
      </c>
      <c r="F18" s="234" t="s">
        <v>35</v>
      </c>
      <c r="G18" s="234">
        <v>1</v>
      </c>
      <c r="H18" s="235"/>
    </row>
    <row r="19" spans="1:8" s="236" customFormat="1" ht="29.25" customHeight="1">
      <c r="A19" s="230">
        <v>20</v>
      </c>
      <c r="B19" s="231" t="s">
        <v>30</v>
      </c>
      <c r="C19" s="232" t="s">
        <v>36</v>
      </c>
      <c r="D19" s="232" t="s">
        <v>63</v>
      </c>
      <c r="E19" s="233" t="s">
        <v>80</v>
      </c>
      <c r="F19" s="234" t="s">
        <v>35</v>
      </c>
      <c r="G19" s="234">
        <v>1</v>
      </c>
      <c r="H19" s="235"/>
    </row>
    <row r="20" spans="1:8" s="236" customFormat="1" ht="29.25" customHeight="1">
      <c r="A20" s="230">
        <v>21</v>
      </c>
      <c r="B20" s="231" t="s">
        <v>30</v>
      </c>
      <c r="C20" s="232" t="s">
        <v>37</v>
      </c>
      <c r="D20" s="232" t="s">
        <v>63</v>
      </c>
      <c r="E20" s="233" t="s">
        <v>80</v>
      </c>
      <c r="F20" s="234" t="s">
        <v>35</v>
      </c>
      <c r="G20" s="234">
        <v>1</v>
      </c>
      <c r="H20" s="235"/>
    </row>
    <row r="21" spans="1:8" s="236" customFormat="1" ht="29.25" customHeight="1">
      <c r="A21" s="230">
        <v>24</v>
      </c>
      <c r="B21" s="231" t="s">
        <v>30</v>
      </c>
      <c r="C21" s="232" t="s">
        <v>38</v>
      </c>
      <c r="D21" s="232" t="s">
        <v>63</v>
      </c>
      <c r="E21" s="233" t="s">
        <v>80</v>
      </c>
      <c r="F21" s="234" t="s">
        <v>35</v>
      </c>
      <c r="G21" s="234">
        <v>1</v>
      </c>
      <c r="H21" s="235"/>
    </row>
    <row r="22" spans="1:8" s="229" customFormat="1" ht="29.25" customHeight="1">
      <c r="A22" s="223">
        <v>25</v>
      </c>
      <c r="B22" s="224" t="s">
        <v>30</v>
      </c>
      <c r="C22" s="225" t="s">
        <v>39</v>
      </c>
      <c r="D22" s="225" t="s">
        <v>51</v>
      </c>
      <c r="E22" s="226" t="s">
        <v>83</v>
      </c>
      <c r="F22" s="227">
        <v>1</v>
      </c>
      <c r="G22" s="227" t="s">
        <v>35</v>
      </c>
      <c r="H22" s="228"/>
    </row>
    <row r="23" spans="1:8" s="229" customFormat="1" ht="29.25" customHeight="1">
      <c r="A23" s="223">
        <v>26</v>
      </c>
      <c r="B23" s="224" t="s">
        <v>30</v>
      </c>
      <c r="C23" s="225" t="s">
        <v>34</v>
      </c>
      <c r="D23" s="225" t="s">
        <v>51</v>
      </c>
      <c r="E23" s="226" t="s">
        <v>81</v>
      </c>
      <c r="F23" s="227">
        <v>1</v>
      </c>
      <c r="G23" s="227" t="s">
        <v>35</v>
      </c>
      <c r="H23" s="228"/>
    </row>
    <row r="24" spans="1:8" s="236" customFormat="1" ht="29.25" customHeight="1">
      <c r="A24" s="230">
        <v>27</v>
      </c>
      <c r="B24" s="231" t="s">
        <v>30</v>
      </c>
      <c r="C24" s="232" t="s">
        <v>36</v>
      </c>
      <c r="D24" s="232" t="s">
        <v>63</v>
      </c>
      <c r="E24" s="233" t="s">
        <v>72</v>
      </c>
      <c r="F24" s="234" t="s">
        <v>35</v>
      </c>
      <c r="G24" s="234">
        <v>1</v>
      </c>
      <c r="H24" s="235"/>
    </row>
    <row r="25" spans="1:8" s="236" customFormat="1" ht="29.25" customHeight="1">
      <c r="A25" s="230">
        <v>28</v>
      </c>
      <c r="B25" s="231" t="s">
        <v>30</v>
      </c>
      <c r="C25" s="232" t="s">
        <v>37</v>
      </c>
      <c r="D25" s="232" t="s">
        <v>63</v>
      </c>
      <c r="E25" s="233" t="s">
        <v>72</v>
      </c>
      <c r="F25" s="234" t="s">
        <v>35</v>
      </c>
      <c r="G25" s="234">
        <v>1</v>
      </c>
      <c r="H25" s="235"/>
    </row>
    <row r="26" spans="1:8" s="236" customFormat="1" ht="29.25" customHeight="1">
      <c r="A26" s="230">
        <v>31</v>
      </c>
      <c r="B26" s="231" t="s">
        <v>30</v>
      </c>
      <c r="C26" s="232" t="s">
        <v>38</v>
      </c>
      <c r="D26" s="232" t="s">
        <v>63</v>
      </c>
      <c r="E26" s="233" t="s">
        <v>72</v>
      </c>
      <c r="F26" s="234" t="s">
        <v>35</v>
      </c>
      <c r="G26" s="234">
        <v>1</v>
      </c>
      <c r="H26" s="235"/>
    </row>
    <row r="27" spans="1:8" s="201" customFormat="1" ht="37.5" customHeight="1">
      <c r="A27" s="119"/>
      <c r="B27" s="119"/>
      <c r="C27" s="119"/>
      <c r="D27" s="119"/>
      <c r="E27" s="221" t="s">
        <v>0</v>
      </c>
      <c r="F27" s="200">
        <f>SUM(F7:F26)</f>
        <v>9</v>
      </c>
      <c r="G27" s="200">
        <f>SUM(G7:G26)</f>
        <v>11</v>
      </c>
      <c r="H27" s="199"/>
    </row>
    <row r="28" spans="1:8" s="124" customFormat="1" ht="20.25" customHeight="1">
      <c r="A28" s="186"/>
      <c r="B28" s="132"/>
      <c r="C28" s="133"/>
      <c r="D28" s="133"/>
      <c r="E28" s="134"/>
      <c r="F28" s="135"/>
      <c r="G28" s="136"/>
      <c r="H28" s="123"/>
    </row>
    <row r="29" spans="1:8" s="125" customFormat="1" ht="18" customHeight="1">
      <c r="A29" s="187"/>
      <c r="B29" s="137"/>
      <c r="C29" s="138"/>
      <c r="D29" s="138"/>
      <c r="E29" s="139"/>
      <c r="F29" s="140"/>
      <c r="G29" s="141"/>
      <c r="H29" s="126"/>
    </row>
    <row r="30" spans="1:8" s="215" customFormat="1" ht="27" customHeight="1">
      <c r="A30" s="214" t="s">
        <v>75</v>
      </c>
      <c r="D30" s="216"/>
      <c r="E30" s="217"/>
      <c r="F30" s="218"/>
      <c r="G30" s="219"/>
      <c r="H30" s="220"/>
    </row>
    <row r="31" spans="1:8" s="125" customFormat="1" ht="18" customHeight="1">
      <c r="A31" s="188"/>
      <c r="D31" s="142"/>
      <c r="E31" s="139"/>
      <c r="F31" s="143"/>
      <c r="G31" s="144"/>
      <c r="H31" s="126"/>
    </row>
    <row r="32" spans="1:8" s="125" customFormat="1" ht="21.75" customHeight="1">
      <c r="A32" s="133" t="s">
        <v>61</v>
      </c>
      <c r="D32" s="142"/>
      <c r="E32" s="139"/>
      <c r="F32" s="143"/>
      <c r="G32" s="144"/>
      <c r="H32" s="126"/>
    </row>
    <row r="33" spans="1:8" s="125" customFormat="1" ht="21.75" customHeight="1">
      <c r="A33" s="133" t="s">
        <v>50</v>
      </c>
      <c r="D33" s="142"/>
      <c r="E33" s="139"/>
      <c r="F33" s="143"/>
      <c r="G33" s="144"/>
      <c r="H33" s="126"/>
    </row>
    <row r="34" spans="1:8" s="125" customFormat="1" ht="21.75" customHeight="1">
      <c r="A34" s="133" t="s">
        <v>49</v>
      </c>
      <c r="D34" s="142"/>
      <c r="E34" s="139"/>
      <c r="F34" s="143"/>
      <c r="G34" s="144"/>
      <c r="H34" s="126"/>
    </row>
    <row r="35" spans="1:8" s="127" customFormat="1" ht="21.75" customHeight="1">
      <c r="A35" s="133"/>
      <c r="D35" s="142"/>
      <c r="E35" s="139"/>
      <c r="F35" s="128"/>
      <c r="G35" s="128"/>
      <c r="H35" s="128"/>
    </row>
    <row r="36" spans="1:8" s="127" customFormat="1" ht="21.75" customHeight="1">
      <c r="A36" s="133" t="s">
        <v>62</v>
      </c>
      <c r="D36" s="145"/>
      <c r="E36" s="146"/>
      <c r="F36" s="129"/>
      <c r="G36" s="129"/>
      <c r="H36" s="129"/>
    </row>
    <row r="37" spans="1:8" s="127" customFormat="1" ht="21.75" customHeight="1">
      <c r="A37" s="133" t="s">
        <v>52</v>
      </c>
      <c r="D37" s="145"/>
      <c r="E37" s="146"/>
      <c r="F37" s="129"/>
      <c r="G37" s="129"/>
      <c r="H37" s="129"/>
    </row>
    <row r="38" spans="1:8" s="127" customFormat="1" ht="18" customHeight="1">
      <c r="A38" s="189"/>
      <c r="B38" s="147"/>
      <c r="D38" s="145"/>
      <c r="E38" s="146"/>
      <c r="F38" s="129"/>
      <c r="G38" s="129"/>
      <c r="H38" s="129"/>
    </row>
    <row r="39" spans="1:8" s="125" customFormat="1" ht="18" customHeight="1">
      <c r="A39" s="190"/>
      <c r="B39" s="148"/>
      <c r="C39" s="149"/>
      <c r="D39" s="150"/>
      <c r="E39" s="151"/>
      <c r="F39" s="152"/>
      <c r="G39" s="153"/>
      <c r="H39" s="126"/>
    </row>
    <row r="40" spans="1:8" ht="18" customHeight="1">
      <c r="A40" s="154"/>
      <c r="B40" s="154"/>
      <c r="C40" s="155"/>
      <c r="D40" s="156"/>
      <c r="E40" s="157"/>
      <c r="F40" s="130"/>
      <c r="G40" s="130"/>
      <c r="H40" s="130"/>
    </row>
    <row r="41" spans="1:8" ht="36" customHeight="1">
      <c r="A41" s="238" t="s">
        <v>93</v>
      </c>
      <c r="B41" s="158"/>
      <c r="C41" s="159"/>
      <c r="D41" s="160"/>
      <c r="E41" s="161"/>
      <c r="F41" s="121"/>
      <c r="G41" s="130"/>
      <c r="H41" s="130"/>
    </row>
    <row r="42" spans="1:8" s="114" customFormat="1" ht="22.5">
      <c r="A42" s="163" t="s">
        <v>66</v>
      </c>
      <c r="B42" s="162"/>
      <c r="C42" s="163" t="s">
        <v>64</v>
      </c>
      <c r="D42" s="164"/>
      <c r="E42" s="165"/>
      <c r="G42" s="166"/>
      <c r="H42" s="131"/>
    </row>
    <row r="43" spans="1:8" s="114" customFormat="1" ht="22.5">
      <c r="A43" s="163" t="s">
        <v>37</v>
      </c>
      <c r="B43" s="162"/>
      <c r="C43" s="163" t="s">
        <v>65</v>
      </c>
      <c r="D43" s="164"/>
      <c r="E43" s="165"/>
      <c r="G43" s="166"/>
      <c r="H43" s="131"/>
    </row>
    <row r="44" spans="1:8" ht="18" customHeight="1">
      <c r="A44" s="167"/>
      <c r="B44" s="167"/>
      <c r="C44" s="168"/>
      <c r="D44" s="169"/>
      <c r="E44" s="170"/>
      <c r="F44" s="171"/>
      <c r="G44" s="172"/>
      <c r="H44" s="118"/>
    </row>
    <row r="45" spans="2:8" ht="26.25" customHeight="1">
      <c r="B45" s="173"/>
      <c r="C45" s="174"/>
      <c r="D45" s="175"/>
      <c r="E45" s="176"/>
      <c r="F45" s="110"/>
      <c r="G45" s="118"/>
      <c r="H45" s="118"/>
    </row>
    <row r="46" spans="1:8" s="114" customFormat="1" ht="33.75" customHeight="1">
      <c r="A46" s="204" t="s">
        <v>87</v>
      </c>
      <c r="B46" s="204"/>
      <c r="C46" s="205"/>
      <c r="E46" s="206" t="s">
        <v>67</v>
      </c>
      <c r="F46" s="250">
        <v>261</v>
      </c>
      <c r="G46" s="177"/>
      <c r="H46" s="131"/>
    </row>
    <row r="47" spans="1:8" ht="20.25" customHeight="1">
      <c r="A47" s="173"/>
      <c r="B47" s="173"/>
      <c r="C47" s="174"/>
      <c r="D47" s="175"/>
      <c r="F47" s="178"/>
      <c r="G47" s="118"/>
      <c r="H47" s="118"/>
    </row>
    <row r="48" spans="1:8" s="114" customFormat="1" ht="22.5">
      <c r="A48" s="238" t="s">
        <v>88</v>
      </c>
      <c r="B48" s="207"/>
      <c r="C48" s="205"/>
      <c r="D48" s="208"/>
      <c r="E48" s="206" t="s">
        <v>6</v>
      </c>
      <c r="F48" s="251">
        <v>8.429</v>
      </c>
      <c r="G48" s="177"/>
      <c r="H48" s="131"/>
    </row>
    <row r="49" spans="1:8" ht="25.5">
      <c r="A49" s="210" t="s">
        <v>89</v>
      </c>
      <c r="B49" s="173"/>
      <c r="C49" s="174"/>
      <c r="D49" s="175"/>
      <c r="E49" s="202"/>
      <c r="F49" s="110"/>
      <c r="G49" s="118"/>
      <c r="H49" s="118"/>
    </row>
    <row r="50" spans="1:8" s="114" customFormat="1" ht="29.25" customHeight="1">
      <c r="A50" s="191"/>
      <c r="B50" s="179"/>
      <c r="C50" s="180"/>
      <c r="D50" s="159"/>
      <c r="E50" s="178"/>
      <c r="F50" s="181"/>
      <c r="G50" s="131"/>
      <c r="H50" s="131"/>
    </row>
    <row r="51" spans="1:8" s="114" customFormat="1" ht="22.5">
      <c r="A51" s="204" t="s">
        <v>58</v>
      </c>
      <c r="B51" s="204"/>
      <c r="C51" s="205"/>
      <c r="D51" s="208"/>
      <c r="E51" s="206" t="s">
        <v>6</v>
      </c>
      <c r="F51" s="209">
        <v>2200</v>
      </c>
      <c r="G51" s="177"/>
      <c r="H51" s="131"/>
    </row>
    <row r="52" spans="1:8" ht="25.5">
      <c r="A52" s="210" t="s">
        <v>59</v>
      </c>
      <c r="B52" s="173"/>
      <c r="C52" s="174"/>
      <c r="D52" s="175"/>
      <c r="E52" s="202"/>
      <c r="F52" s="110"/>
      <c r="G52" s="118"/>
      <c r="H52" s="118"/>
    </row>
    <row r="53" spans="1:8" s="122" customFormat="1" ht="33.75" customHeight="1">
      <c r="A53" s="192" t="s">
        <v>90</v>
      </c>
      <c r="B53" s="160"/>
      <c r="C53" s="182"/>
      <c r="D53" s="164"/>
      <c r="E53" s="203"/>
      <c r="F53" s="252">
        <f>-20*8.429</f>
        <v>-168.58</v>
      </c>
      <c r="G53" s="183"/>
      <c r="H53" s="183"/>
    </row>
    <row r="54" spans="1:8" s="122" customFormat="1" ht="33.75" customHeight="1">
      <c r="A54" s="192" t="s">
        <v>91</v>
      </c>
      <c r="B54" s="160"/>
      <c r="C54" s="182"/>
      <c r="D54" s="164"/>
      <c r="E54" s="203"/>
      <c r="F54" s="252">
        <f>-11*8.429</f>
        <v>-92.71900000000001</v>
      </c>
      <c r="G54" s="183"/>
      <c r="H54" s="183"/>
    </row>
    <row r="55" spans="1:8" s="122" customFormat="1" ht="33.75" customHeight="1">
      <c r="A55" s="192" t="s">
        <v>92</v>
      </c>
      <c r="B55" s="160"/>
      <c r="C55" s="182"/>
      <c r="D55" s="164"/>
      <c r="E55" s="203"/>
      <c r="F55" s="252">
        <f>-9*8.429</f>
        <v>-75.861</v>
      </c>
      <c r="G55" s="183"/>
      <c r="H55" s="183"/>
    </row>
    <row r="56" spans="1:8" s="122" customFormat="1" ht="33.75" customHeight="1">
      <c r="A56" s="192" t="s">
        <v>94</v>
      </c>
      <c r="B56" s="160"/>
      <c r="C56" s="182"/>
      <c r="D56" s="164"/>
      <c r="E56" s="203"/>
      <c r="F56" s="252">
        <f>-221*0.25</f>
        <v>-55.25</v>
      </c>
      <c r="G56" s="183"/>
      <c r="H56" s="183"/>
    </row>
    <row r="57" spans="1:8" s="114" customFormat="1" ht="23.25" thickBot="1">
      <c r="A57" s="204" t="s">
        <v>101</v>
      </c>
      <c r="B57" s="204"/>
      <c r="C57" s="205"/>
      <c r="D57" s="208"/>
      <c r="E57" s="206" t="s">
        <v>6</v>
      </c>
      <c r="F57" s="211">
        <f>SUM(F51:F56)</f>
        <v>1807.59</v>
      </c>
      <c r="G57" s="177"/>
      <c r="H57" s="131"/>
    </row>
    <row r="58" spans="1:8" s="164" customFormat="1" ht="26.25" thickTop="1">
      <c r="A58" s="210" t="s">
        <v>60</v>
      </c>
      <c r="B58" s="173"/>
      <c r="C58" s="174"/>
      <c r="D58" s="175"/>
      <c r="E58" s="184"/>
      <c r="F58" s="185"/>
      <c r="G58" s="165"/>
      <c r="H58" s="165"/>
    </row>
    <row r="59" spans="1:8" s="127" customFormat="1" ht="18" customHeight="1">
      <c r="A59" s="253"/>
      <c r="B59" s="254"/>
      <c r="C59" s="255"/>
      <c r="D59" s="253"/>
      <c r="E59" s="253"/>
      <c r="F59" s="256"/>
      <c r="G59" s="257"/>
      <c r="H59" s="128"/>
    </row>
    <row r="60" ht="19.5" customHeight="1">
      <c r="H60" s="118"/>
    </row>
    <row r="61" ht="19.5" customHeight="1">
      <c r="H61" s="118"/>
    </row>
  </sheetData>
  <sheetProtection/>
  <mergeCells count="3">
    <mergeCell ref="A4:G4"/>
    <mergeCell ref="A3:G3"/>
    <mergeCell ref="A1:G1"/>
  </mergeCells>
  <printOptions/>
  <pageMargins left="0.5905511811023623" right="0.5905511811023623" top="0.3937007874015748" bottom="0.5905511811023623" header="0.31496062992125984" footer="0.31496062992125984"/>
  <pageSetup horizontalDpi="600" verticalDpi="600" orientation="portrait" paperSize="9" scale="50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BT104"/>
  <sheetViews>
    <sheetView zoomScale="115" zoomScaleNormal="115" zoomScalePageLayoutView="0" workbookViewId="0" topLeftCell="A25">
      <selection activeCell="AC100" sqref="AC100"/>
    </sheetView>
  </sheetViews>
  <sheetFormatPr defaultColWidth="11.421875" defaultRowHeight="11.25" customHeight="1"/>
  <cols>
    <col min="1" max="31" width="3.7109375" style="68" customWidth="1"/>
    <col min="32" max="32" width="8.8515625" style="2" customWidth="1"/>
    <col min="33" max="33" width="8.8515625" style="4" customWidth="1"/>
    <col min="34" max="34" width="5.7109375" style="4" customWidth="1"/>
    <col min="35" max="35" width="7.7109375" style="67" customWidth="1"/>
    <col min="36" max="72" width="11.421875" style="2" customWidth="1"/>
    <col min="73" max="16384" width="11.421875" style="68" customWidth="1"/>
  </cols>
  <sheetData>
    <row r="1" spans="1:35" s="50" customFormat="1" ht="13.5" customHeight="1" thickBot="1">
      <c r="A1" s="1" t="s">
        <v>53</v>
      </c>
      <c r="J1" s="3" t="s">
        <v>1</v>
      </c>
      <c r="M1" s="3"/>
      <c r="N1" s="3"/>
      <c r="O1" s="3"/>
      <c r="P1" s="3"/>
      <c r="Q1" s="3"/>
      <c r="R1" s="3"/>
      <c r="S1" s="264">
        <v>8.429</v>
      </c>
      <c r="T1" s="264"/>
      <c r="AG1" s="55"/>
      <c r="AH1" s="239" t="s">
        <v>2</v>
      </c>
      <c r="AI1" s="240" t="s">
        <v>3</v>
      </c>
    </row>
    <row r="2" spans="1:35" s="50" customFormat="1" ht="11.25" customHeight="1">
      <c r="A2" s="1" t="s">
        <v>95</v>
      </c>
      <c r="J2" s="3" t="s">
        <v>71</v>
      </c>
      <c r="U2" s="3" t="s">
        <v>97</v>
      </c>
      <c r="AG2" s="245" t="s">
        <v>0</v>
      </c>
      <c r="AH2" s="241" t="s">
        <v>4</v>
      </c>
      <c r="AI2" s="242" t="s">
        <v>5</v>
      </c>
    </row>
    <row r="3" spans="33:35" s="50" customFormat="1" ht="11.25" customHeight="1" thickBot="1">
      <c r="AG3" s="246" t="s">
        <v>6</v>
      </c>
      <c r="AH3" s="243" t="s">
        <v>5</v>
      </c>
      <c r="AI3" s="244" t="s">
        <v>7</v>
      </c>
    </row>
    <row r="4" spans="2:35" s="50" customFormat="1" ht="11.25" customHeight="1">
      <c r="B4" s="3" t="s">
        <v>79</v>
      </c>
      <c r="AG4" s="83"/>
      <c r="AH4" s="83"/>
      <c r="AI4" s="84"/>
    </row>
    <row r="5" spans="2:35" s="50" customFormat="1" ht="14.25" customHeight="1">
      <c r="B5" s="3" t="s">
        <v>96</v>
      </c>
      <c r="AG5" s="83"/>
      <c r="AH5" s="83"/>
      <c r="AI5" s="84"/>
    </row>
    <row r="6" spans="33:35" s="2" customFormat="1" ht="11.25" customHeight="1">
      <c r="AG6" s="5"/>
      <c r="AH6" s="5"/>
      <c r="AI6" s="6"/>
    </row>
    <row r="7" spans="1:35" s="7" customFormat="1" ht="11.25" customHeight="1" thickBot="1">
      <c r="A7" s="3" t="s">
        <v>8</v>
      </c>
      <c r="G7" s="3" t="s">
        <v>68</v>
      </c>
      <c r="L7" s="3"/>
      <c r="AE7" s="8"/>
      <c r="AF7" s="9"/>
      <c r="AG7" s="10"/>
      <c r="AH7" s="10"/>
      <c r="AI7" s="11"/>
    </row>
    <row r="8" spans="1:36" s="2" customFormat="1" ht="11.25" customHeight="1">
      <c r="A8" s="12" t="s">
        <v>15</v>
      </c>
      <c r="B8" s="12" t="s">
        <v>9</v>
      </c>
      <c r="C8" s="12" t="s">
        <v>10</v>
      </c>
      <c r="D8" s="12" t="s">
        <v>11</v>
      </c>
      <c r="E8" s="12" t="s">
        <v>12</v>
      </c>
      <c r="F8" s="13" t="s">
        <v>13</v>
      </c>
      <c r="G8" s="13" t="s">
        <v>14</v>
      </c>
      <c r="H8" s="12" t="s">
        <v>15</v>
      </c>
      <c r="I8" s="12" t="s">
        <v>9</v>
      </c>
      <c r="J8" s="14" t="s">
        <v>10</v>
      </c>
      <c r="K8" s="12" t="s">
        <v>11</v>
      </c>
      <c r="L8" s="12" t="s">
        <v>12</v>
      </c>
      <c r="M8" s="13" t="s">
        <v>13</v>
      </c>
      <c r="N8" s="13" t="s">
        <v>14</v>
      </c>
      <c r="O8" s="12" t="s">
        <v>15</v>
      </c>
      <c r="P8" s="12" t="s">
        <v>9</v>
      </c>
      <c r="Q8" s="12" t="s">
        <v>10</v>
      </c>
      <c r="R8" s="12" t="s">
        <v>11</v>
      </c>
      <c r="S8" s="12" t="s">
        <v>12</v>
      </c>
      <c r="T8" s="13" t="s">
        <v>13</v>
      </c>
      <c r="U8" s="13" t="s">
        <v>14</v>
      </c>
      <c r="V8" s="12" t="s">
        <v>15</v>
      </c>
      <c r="W8" s="12" t="s">
        <v>9</v>
      </c>
      <c r="X8" s="12" t="s">
        <v>10</v>
      </c>
      <c r="Y8" s="12" t="s">
        <v>11</v>
      </c>
      <c r="Z8" s="12" t="s">
        <v>12</v>
      </c>
      <c r="AA8" s="13" t="s">
        <v>13</v>
      </c>
      <c r="AB8" s="13" t="s">
        <v>14</v>
      </c>
      <c r="AC8" s="12" t="s">
        <v>15</v>
      </c>
      <c r="AD8" s="12" t="s">
        <v>9</v>
      </c>
      <c r="AE8" s="12" t="s">
        <v>10</v>
      </c>
      <c r="AF8" s="15"/>
      <c r="AG8" s="91"/>
      <c r="AH8" s="92"/>
      <c r="AI8" s="93"/>
      <c r="AJ8" s="50"/>
    </row>
    <row r="9" spans="1:36" s="2" customFormat="1" ht="11.25" customHeigh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3">
        <v>6</v>
      </c>
      <c r="G9" s="13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3">
        <v>13</v>
      </c>
      <c r="N9" s="13">
        <v>14</v>
      </c>
      <c r="O9" s="16">
        <v>15</v>
      </c>
      <c r="P9" s="16">
        <v>16</v>
      </c>
      <c r="Q9" s="16">
        <v>17</v>
      </c>
      <c r="R9" s="16">
        <v>18</v>
      </c>
      <c r="S9" s="16">
        <v>19</v>
      </c>
      <c r="T9" s="13">
        <v>20</v>
      </c>
      <c r="U9" s="13">
        <v>21</v>
      </c>
      <c r="V9" s="16">
        <v>22</v>
      </c>
      <c r="W9" s="16">
        <v>23</v>
      </c>
      <c r="X9" s="16">
        <v>24</v>
      </c>
      <c r="Y9" s="16">
        <v>25</v>
      </c>
      <c r="Z9" s="16">
        <v>26</v>
      </c>
      <c r="AA9" s="13">
        <v>27</v>
      </c>
      <c r="AB9" s="13">
        <v>28</v>
      </c>
      <c r="AC9" s="16">
        <v>29</v>
      </c>
      <c r="AD9" s="16">
        <v>30</v>
      </c>
      <c r="AE9" s="16">
        <v>31</v>
      </c>
      <c r="AF9" s="15"/>
      <c r="AG9" s="17"/>
      <c r="AH9" s="18"/>
      <c r="AI9" s="19"/>
      <c r="AJ9" s="50"/>
    </row>
    <row r="10" spans="1:36" s="2" customFormat="1" ht="11.25" customHeight="1">
      <c r="A10" s="16">
        <v>1</v>
      </c>
      <c r="B10" s="16">
        <v>1</v>
      </c>
      <c r="C10" s="16">
        <v>1</v>
      </c>
      <c r="D10" s="16">
        <v>1</v>
      </c>
      <c r="E10" s="16">
        <v>1</v>
      </c>
      <c r="F10" s="13">
        <v>0</v>
      </c>
      <c r="G10" s="13">
        <v>0</v>
      </c>
      <c r="H10" s="16">
        <v>1</v>
      </c>
      <c r="I10" s="16">
        <v>1</v>
      </c>
      <c r="J10" s="16">
        <v>1</v>
      </c>
      <c r="K10" s="16">
        <v>1</v>
      </c>
      <c r="L10" s="16">
        <v>1</v>
      </c>
      <c r="M10" s="13">
        <v>0</v>
      </c>
      <c r="N10" s="13">
        <v>0</v>
      </c>
      <c r="O10" s="16">
        <v>1</v>
      </c>
      <c r="P10" s="16">
        <v>1</v>
      </c>
      <c r="Q10" s="16">
        <v>1</v>
      </c>
      <c r="R10" s="16">
        <v>1</v>
      </c>
      <c r="S10" s="16">
        <v>1</v>
      </c>
      <c r="T10" s="13">
        <v>0</v>
      </c>
      <c r="U10" s="13">
        <v>0</v>
      </c>
      <c r="V10" s="16">
        <v>1</v>
      </c>
      <c r="W10" s="16">
        <v>1</v>
      </c>
      <c r="X10" s="16">
        <v>1</v>
      </c>
      <c r="Y10" s="16">
        <v>1</v>
      </c>
      <c r="Z10" s="16">
        <v>1</v>
      </c>
      <c r="AA10" s="13">
        <v>0</v>
      </c>
      <c r="AB10" s="13">
        <v>0</v>
      </c>
      <c r="AC10" s="16">
        <v>1</v>
      </c>
      <c r="AD10" s="16">
        <v>1</v>
      </c>
      <c r="AE10" s="16">
        <v>1</v>
      </c>
      <c r="AF10" s="15"/>
      <c r="AG10" s="17">
        <f>SUM(A10:AF10)</f>
        <v>23</v>
      </c>
      <c r="AH10" s="18"/>
      <c r="AI10" s="94"/>
      <c r="AJ10" s="50"/>
    </row>
    <row r="11" spans="1:72" s="69" customFormat="1" ht="11.25" customHeight="1">
      <c r="A11" s="75">
        <v>8.429</v>
      </c>
      <c r="B11" s="75">
        <v>8.5</v>
      </c>
      <c r="C11" s="75">
        <v>8.5</v>
      </c>
      <c r="D11" s="75">
        <v>8.5</v>
      </c>
      <c r="E11" s="75">
        <v>8</v>
      </c>
      <c r="F11" s="75">
        <v>0</v>
      </c>
      <c r="G11" s="75">
        <v>0</v>
      </c>
      <c r="H11" s="75">
        <v>8.5</v>
      </c>
      <c r="I11" s="75">
        <v>8.5</v>
      </c>
      <c r="J11" s="75">
        <v>8.5</v>
      </c>
      <c r="K11" s="75">
        <v>8.5</v>
      </c>
      <c r="L11" s="75">
        <v>8</v>
      </c>
      <c r="M11" s="75">
        <v>0</v>
      </c>
      <c r="N11" s="75">
        <v>0</v>
      </c>
      <c r="O11" s="75">
        <v>8.5</v>
      </c>
      <c r="P11" s="75">
        <v>8.5</v>
      </c>
      <c r="Q11" s="75">
        <v>8.5</v>
      </c>
      <c r="R11" s="75">
        <v>8.5</v>
      </c>
      <c r="S11" s="75">
        <v>8</v>
      </c>
      <c r="T11" s="75">
        <v>0</v>
      </c>
      <c r="U11" s="75">
        <v>0</v>
      </c>
      <c r="V11" s="75">
        <v>8.5</v>
      </c>
      <c r="W11" s="75">
        <v>8.5</v>
      </c>
      <c r="X11" s="75">
        <v>8.5</v>
      </c>
      <c r="Y11" s="75">
        <v>8.5</v>
      </c>
      <c r="Z11" s="75">
        <v>8</v>
      </c>
      <c r="AA11" s="75">
        <v>0</v>
      </c>
      <c r="AB11" s="75">
        <v>0</v>
      </c>
      <c r="AC11" s="75">
        <v>8.5</v>
      </c>
      <c r="AD11" s="75">
        <v>8.5</v>
      </c>
      <c r="AE11" s="75">
        <v>8.5</v>
      </c>
      <c r="AF11" s="24"/>
      <c r="AG11" s="70">
        <f>SUM(A11:AF11)</f>
        <v>193.429</v>
      </c>
      <c r="AH11" s="71">
        <f>+AG11-AI11</f>
        <v>-0.4380000000000166</v>
      </c>
      <c r="AI11" s="72">
        <f>+AG10*$S$1</f>
        <v>193.86700000000002</v>
      </c>
      <c r="AJ11" s="248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</row>
    <row r="12" spans="1:36" s="25" customFormat="1" ht="11.25" customHeight="1" thickBot="1">
      <c r="A12" s="258" t="s">
        <v>16</v>
      </c>
      <c r="B12" s="23"/>
      <c r="C12" s="23"/>
      <c r="D12" s="23"/>
      <c r="E12" s="23"/>
      <c r="F12" s="22"/>
      <c r="G12" s="22"/>
      <c r="H12" s="23"/>
      <c r="I12" s="23"/>
      <c r="J12" s="23"/>
      <c r="K12" s="23"/>
      <c r="L12" s="23"/>
      <c r="M12" s="22"/>
      <c r="N12" s="22"/>
      <c r="O12" s="23"/>
      <c r="P12" s="23"/>
      <c r="Q12" s="23"/>
      <c r="R12" s="23"/>
      <c r="S12" s="23"/>
      <c r="T12" s="22"/>
      <c r="U12" s="22"/>
      <c r="V12" s="23"/>
      <c r="W12" s="23"/>
      <c r="X12" s="23"/>
      <c r="Y12" s="23"/>
      <c r="Z12" s="23"/>
      <c r="AA12" s="22"/>
      <c r="AB12" s="13"/>
      <c r="AC12" s="23"/>
      <c r="AD12" s="23"/>
      <c r="AE12" s="23"/>
      <c r="AF12" s="24"/>
      <c r="AG12" s="27"/>
      <c r="AH12" s="28"/>
      <c r="AI12" s="73"/>
      <c r="AJ12" s="248"/>
    </row>
    <row r="13" spans="1:35" s="32" customFormat="1" ht="7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15"/>
      <c r="AG13" s="30"/>
      <c r="AH13" s="30"/>
      <c r="AI13" s="31"/>
    </row>
    <row r="14" spans="1:35" s="3" customFormat="1" ht="13.5" customHeight="1" thickBot="1">
      <c r="A14" s="3" t="s">
        <v>18</v>
      </c>
      <c r="G14" s="3" t="s">
        <v>68</v>
      </c>
      <c r="AF14" s="33"/>
      <c r="AG14" s="95"/>
      <c r="AH14" s="95"/>
      <c r="AI14" s="96"/>
    </row>
    <row r="15" spans="1:36" s="2" customFormat="1" ht="11.25" customHeight="1">
      <c r="A15" s="249" t="s">
        <v>11</v>
      </c>
      <c r="B15" s="249" t="s">
        <v>12</v>
      </c>
      <c r="C15" s="13" t="s">
        <v>13</v>
      </c>
      <c r="D15" s="13" t="s">
        <v>19</v>
      </c>
      <c r="E15" s="12" t="s">
        <v>15</v>
      </c>
      <c r="F15" s="12" t="s">
        <v>9</v>
      </c>
      <c r="G15" s="12" t="s">
        <v>10</v>
      </c>
      <c r="H15" s="12" t="s">
        <v>11</v>
      </c>
      <c r="I15" s="12" t="s">
        <v>12</v>
      </c>
      <c r="J15" s="13" t="s">
        <v>13</v>
      </c>
      <c r="K15" s="13" t="s">
        <v>14</v>
      </c>
      <c r="L15" s="12" t="s">
        <v>46</v>
      </c>
      <c r="M15" s="12" t="s">
        <v>9</v>
      </c>
      <c r="N15" s="12" t="s">
        <v>10</v>
      </c>
      <c r="O15" s="12" t="s">
        <v>11</v>
      </c>
      <c r="P15" s="12" t="s">
        <v>12</v>
      </c>
      <c r="Q15" s="13" t="s">
        <v>13</v>
      </c>
      <c r="R15" s="13" t="s">
        <v>14</v>
      </c>
      <c r="S15" s="12" t="s">
        <v>15</v>
      </c>
      <c r="T15" s="12" t="s">
        <v>9</v>
      </c>
      <c r="U15" s="12" t="s">
        <v>10</v>
      </c>
      <c r="V15" s="12" t="s">
        <v>11</v>
      </c>
      <c r="W15" s="237" t="s">
        <v>12</v>
      </c>
      <c r="X15" s="13" t="s">
        <v>13</v>
      </c>
      <c r="Y15" s="13" t="s">
        <v>14</v>
      </c>
      <c r="Z15" s="12" t="s">
        <v>15</v>
      </c>
      <c r="AA15" s="12" t="s">
        <v>9</v>
      </c>
      <c r="AB15" s="12" t="s">
        <v>10</v>
      </c>
      <c r="AF15" s="15"/>
      <c r="AG15" s="97"/>
      <c r="AH15" s="106"/>
      <c r="AI15" s="107"/>
      <c r="AJ15" s="50"/>
    </row>
    <row r="16" spans="1:36" s="2" customFormat="1" ht="11.25" customHeight="1">
      <c r="A16" s="16">
        <v>1</v>
      </c>
      <c r="B16" s="16">
        <v>2</v>
      </c>
      <c r="C16" s="13">
        <v>3</v>
      </c>
      <c r="D16" s="13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3">
        <v>10</v>
      </c>
      <c r="K16" s="13">
        <v>11</v>
      </c>
      <c r="L16" s="16">
        <v>12</v>
      </c>
      <c r="M16" s="16">
        <v>13</v>
      </c>
      <c r="N16" s="16">
        <v>14</v>
      </c>
      <c r="O16" s="16">
        <v>15</v>
      </c>
      <c r="P16" s="16">
        <v>16</v>
      </c>
      <c r="Q16" s="13">
        <v>17</v>
      </c>
      <c r="R16" s="13">
        <v>18</v>
      </c>
      <c r="S16" s="16">
        <v>19</v>
      </c>
      <c r="T16" s="16">
        <v>20</v>
      </c>
      <c r="U16" s="16">
        <v>21</v>
      </c>
      <c r="V16" s="16">
        <v>22</v>
      </c>
      <c r="W16" s="16">
        <v>23</v>
      </c>
      <c r="X16" s="13">
        <v>24</v>
      </c>
      <c r="Y16" s="13">
        <v>25</v>
      </c>
      <c r="Z16" s="16">
        <v>26</v>
      </c>
      <c r="AA16" s="16">
        <v>27</v>
      </c>
      <c r="AB16" s="16">
        <v>28</v>
      </c>
      <c r="AF16" s="15"/>
      <c r="AG16" s="98"/>
      <c r="AH16" s="103"/>
      <c r="AI16" s="108"/>
      <c r="AJ16" s="50"/>
    </row>
    <row r="17" spans="1:36" s="2" customFormat="1" ht="11.25" customHeight="1">
      <c r="A17" s="16">
        <v>1</v>
      </c>
      <c r="B17" s="16">
        <v>1</v>
      </c>
      <c r="C17" s="13">
        <v>0</v>
      </c>
      <c r="D17" s="13">
        <v>0</v>
      </c>
      <c r="E17" s="16">
        <v>1</v>
      </c>
      <c r="F17" s="16">
        <v>1</v>
      </c>
      <c r="G17" s="16">
        <v>1</v>
      </c>
      <c r="H17" s="16">
        <v>1</v>
      </c>
      <c r="I17" s="16">
        <v>1</v>
      </c>
      <c r="J17" s="13">
        <v>0</v>
      </c>
      <c r="K17" s="13">
        <v>0</v>
      </c>
      <c r="L17" s="16">
        <v>1</v>
      </c>
      <c r="M17" s="16">
        <v>1</v>
      </c>
      <c r="N17" s="16">
        <v>1</v>
      </c>
      <c r="O17" s="16">
        <v>1</v>
      </c>
      <c r="P17" s="16">
        <v>1</v>
      </c>
      <c r="Q17" s="13">
        <v>0</v>
      </c>
      <c r="R17" s="13">
        <v>0</v>
      </c>
      <c r="S17" s="16">
        <v>1</v>
      </c>
      <c r="T17" s="16">
        <v>1</v>
      </c>
      <c r="U17" s="16">
        <v>1</v>
      </c>
      <c r="V17" s="16">
        <v>1</v>
      </c>
      <c r="W17" s="16">
        <v>1</v>
      </c>
      <c r="X17" s="13">
        <v>0</v>
      </c>
      <c r="Y17" s="13">
        <v>0</v>
      </c>
      <c r="Z17" s="16">
        <v>1</v>
      </c>
      <c r="AA17" s="16">
        <v>1</v>
      </c>
      <c r="AB17" s="16">
        <v>1</v>
      </c>
      <c r="AF17" s="15"/>
      <c r="AG17" s="98">
        <f>SUM(A17:AF17)</f>
        <v>20</v>
      </c>
      <c r="AH17" s="99"/>
      <c r="AI17" s="100"/>
      <c r="AJ17" s="50"/>
    </row>
    <row r="18" spans="1:72" s="69" customFormat="1" ht="11.25" customHeight="1">
      <c r="A18" s="75">
        <v>8.5</v>
      </c>
      <c r="B18" s="75">
        <v>8</v>
      </c>
      <c r="C18" s="75">
        <v>0</v>
      </c>
      <c r="D18" s="75">
        <v>0</v>
      </c>
      <c r="E18" s="75">
        <v>8.5</v>
      </c>
      <c r="F18" s="75">
        <v>8.5</v>
      </c>
      <c r="G18" s="75">
        <v>8.5</v>
      </c>
      <c r="H18" s="75">
        <v>8.5</v>
      </c>
      <c r="I18" s="75">
        <v>8</v>
      </c>
      <c r="J18" s="75">
        <v>0</v>
      </c>
      <c r="K18" s="75">
        <v>0</v>
      </c>
      <c r="L18" s="75">
        <v>8.5</v>
      </c>
      <c r="M18" s="75">
        <v>8.5</v>
      </c>
      <c r="N18" s="75">
        <v>8.5</v>
      </c>
      <c r="O18" s="75">
        <v>8.5</v>
      </c>
      <c r="P18" s="75">
        <v>8</v>
      </c>
      <c r="Q18" s="75">
        <v>0</v>
      </c>
      <c r="R18" s="75">
        <v>0</v>
      </c>
      <c r="S18" s="75">
        <v>8.429</v>
      </c>
      <c r="T18" s="75">
        <v>8.5</v>
      </c>
      <c r="U18" s="75">
        <v>8.5</v>
      </c>
      <c r="V18" s="75">
        <v>8.5</v>
      </c>
      <c r="W18" s="75">
        <v>8</v>
      </c>
      <c r="X18" s="75">
        <v>0</v>
      </c>
      <c r="Y18" s="75">
        <v>0</v>
      </c>
      <c r="Z18" s="75">
        <v>8.5</v>
      </c>
      <c r="AA18" s="75">
        <v>8.5</v>
      </c>
      <c r="AB18" s="75">
        <v>8.5</v>
      </c>
      <c r="AF18" s="24"/>
      <c r="AG18" s="70">
        <f>SUM(A18:AF18)</f>
        <v>167.929</v>
      </c>
      <c r="AH18" s="71">
        <f>+AG18-AI18</f>
        <v>-0.6510000000000105</v>
      </c>
      <c r="AI18" s="72">
        <f>+AG17*$S$1</f>
        <v>168.58</v>
      </c>
      <c r="AJ18" s="248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</row>
    <row r="19" spans="1:36" s="25" customFormat="1" ht="11.25" customHeight="1" thickBot="1">
      <c r="A19" s="23"/>
      <c r="B19" s="36"/>
      <c r="C19" s="22"/>
      <c r="D19" s="22"/>
      <c r="E19" s="23"/>
      <c r="F19" s="23"/>
      <c r="G19" s="23"/>
      <c r="H19" s="23"/>
      <c r="I19" s="23"/>
      <c r="J19" s="22"/>
      <c r="K19" s="22"/>
      <c r="L19" s="23"/>
      <c r="M19" s="23"/>
      <c r="N19" s="23"/>
      <c r="O19" s="23"/>
      <c r="P19" s="23"/>
      <c r="Q19" s="22"/>
      <c r="R19" s="22"/>
      <c r="S19" s="21" t="s">
        <v>17</v>
      </c>
      <c r="T19" s="23"/>
      <c r="U19" s="23"/>
      <c r="V19" s="23"/>
      <c r="W19" s="23"/>
      <c r="X19" s="22"/>
      <c r="Y19" s="22"/>
      <c r="Z19" s="23"/>
      <c r="AA19" s="23"/>
      <c r="AB19" s="23"/>
      <c r="AF19" s="24"/>
      <c r="AG19" s="27"/>
      <c r="AH19" s="28"/>
      <c r="AI19" s="73"/>
      <c r="AJ19" s="248"/>
    </row>
    <row r="20" spans="1:35" s="32" customFormat="1" ht="7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15"/>
      <c r="AG20" s="30"/>
      <c r="AH20" s="30"/>
      <c r="AI20" s="31"/>
    </row>
    <row r="21" spans="1:35" s="3" customFormat="1" ht="13.5" customHeight="1" thickBot="1">
      <c r="A21" s="3" t="s">
        <v>20</v>
      </c>
      <c r="G21" s="3" t="s">
        <v>68</v>
      </c>
      <c r="AF21" s="33"/>
      <c r="AG21" s="95"/>
      <c r="AH21" s="95"/>
      <c r="AI21" s="96"/>
    </row>
    <row r="22" spans="1:35" s="2" customFormat="1" ht="11.25" customHeight="1">
      <c r="A22" s="12" t="s">
        <v>11</v>
      </c>
      <c r="B22" s="12" t="s">
        <v>12</v>
      </c>
      <c r="C22" s="13" t="s">
        <v>13</v>
      </c>
      <c r="D22" s="13" t="s">
        <v>14</v>
      </c>
      <c r="E22" s="12" t="s">
        <v>15</v>
      </c>
      <c r="F22" s="12" t="s">
        <v>9</v>
      </c>
      <c r="G22" s="12" t="s">
        <v>10</v>
      </c>
      <c r="H22" s="12" t="s">
        <v>11</v>
      </c>
      <c r="I22" s="12" t="s">
        <v>12</v>
      </c>
      <c r="J22" s="13" t="s">
        <v>13</v>
      </c>
      <c r="K22" s="13" t="s">
        <v>14</v>
      </c>
      <c r="L22" s="12" t="s">
        <v>15</v>
      </c>
      <c r="M22" s="12" t="s">
        <v>9</v>
      </c>
      <c r="N22" s="12" t="s">
        <v>10</v>
      </c>
      <c r="O22" s="12" t="s">
        <v>11</v>
      </c>
      <c r="P22" s="12" t="s">
        <v>12</v>
      </c>
      <c r="Q22" s="13" t="s">
        <v>13</v>
      </c>
      <c r="R22" s="13" t="s">
        <v>14</v>
      </c>
      <c r="S22" s="12" t="s">
        <v>15</v>
      </c>
      <c r="T22" s="12" t="s">
        <v>9</v>
      </c>
      <c r="U22" s="12" t="s">
        <v>10</v>
      </c>
      <c r="V22" s="12" t="s">
        <v>11</v>
      </c>
      <c r="W22" s="12" t="s">
        <v>12</v>
      </c>
      <c r="X22" s="13" t="s">
        <v>13</v>
      </c>
      <c r="Y22" s="13" t="s">
        <v>14</v>
      </c>
      <c r="Z22" s="12" t="s">
        <v>15</v>
      </c>
      <c r="AA22" s="12" t="s">
        <v>9</v>
      </c>
      <c r="AB22" s="12" t="s">
        <v>10</v>
      </c>
      <c r="AC22" s="12" t="s">
        <v>11</v>
      </c>
      <c r="AD22" s="12" t="s">
        <v>12</v>
      </c>
      <c r="AE22" s="13" t="s">
        <v>13</v>
      </c>
      <c r="AF22" s="15"/>
      <c r="AG22" s="101"/>
      <c r="AH22" s="102"/>
      <c r="AI22" s="107"/>
    </row>
    <row r="23" spans="1:35" s="2" customFormat="1" ht="11.25" customHeight="1">
      <c r="A23" s="16">
        <v>1</v>
      </c>
      <c r="B23" s="16">
        <v>2</v>
      </c>
      <c r="C23" s="13">
        <v>3</v>
      </c>
      <c r="D23" s="13">
        <v>4</v>
      </c>
      <c r="E23" s="16">
        <v>5</v>
      </c>
      <c r="F23" s="16">
        <v>6</v>
      </c>
      <c r="G23" s="16">
        <v>7</v>
      </c>
      <c r="H23" s="16">
        <v>8</v>
      </c>
      <c r="I23" s="16">
        <v>9</v>
      </c>
      <c r="J23" s="13">
        <v>10</v>
      </c>
      <c r="K23" s="13">
        <v>11</v>
      </c>
      <c r="L23" s="16">
        <v>12</v>
      </c>
      <c r="M23" s="16">
        <v>13</v>
      </c>
      <c r="N23" s="16">
        <v>14</v>
      </c>
      <c r="O23" s="16">
        <v>15</v>
      </c>
      <c r="P23" s="16">
        <v>16</v>
      </c>
      <c r="Q23" s="13">
        <v>17</v>
      </c>
      <c r="R23" s="13">
        <v>18</v>
      </c>
      <c r="S23" s="16">
        <v>19</v>
      </c>
      <c r="T23" s="16">
        <v>20</v>
      </c>
      <c r="U23" s="16">
        <v>21</v>
      </c>
      <c r="V23" s="16">
        <v>22</v>
      </c>
      <c r="W23" s="16">
        <v>23</v>
      </c>
      <c r="X23" s="13">
        <v>24</v>
      </c>
      <c r="Y23" s="13">
        <v>25</v>
      </c>
      <c r="Z23" s="16">
        <v>26</v>
      </c>
      <c r="AA23" s="16">
        <v>27</v>
      </c>
      <c r="AB23" s="16">
        <v>28</v>
      </c>
      <c r="AC23" s="16">
        <v>29</v>
      </c>
      <c r="AD23" s="16">
        <v>30</v>
      </c>
      <c r="AE23" s="13">
        <v>31</v>
      </c>
      <c r="AF23" s="15"/>
      <c r="AG23" s="98"/>
      <c r="AH23" s="103"/>
      <c r="AI23" s="108"/>
    </row>
    <row r="24" spans="1:35" s="2" customFormat="1" ht="11.25" customHeight="1">
      <c r="A24" s="16">
        <v>1</v>
      </c>
      <c r="B24" s="16">
        <v>1</v>
      </c>
      <c r="C24" s="13">
        <v>0</v>
      </c>
      <c r="D24" s="13">
        <v>0</v>
      </c>
      <c r="E24" s="16">
        <v>1</v>
      </c>
      <c r="F24" s="16">
        <v>1</v>
      </c>
      <c r="G24" s="16">
        <v>1</v>
      </c>
      <c r="H24" s="16">
        <v>1</v>
      </c>
      <c r="I24" s="16">
        <v>1</v>
      </c>
      <c r="J24" s="13">
        <v>0</v>
      </c>
      <c r="K24" s="13">
        <v>0</v>
      </c>
      <c r="L24" s="16">
        <v>1</v>
      </c>
      <c r="M24" s="16">
        <v>1</v>
      </c>
      <c r="N24" s="16">
        <v>1</v>
      </c>
      <c r="O24" s="16">
        <v>1</v>
      </c>
      <c r="P24" s="16">
        <v>1</v>
      </c>
      <c r="Q24" s="13">
        <v>0</v>
      </c>
      <c r="R24" s="13">
        <v>0</v>
      </c>
      <c r="S24" s="16">
        <v>1</v>
      </c>
      <c r="T24" s="16">
        <v>1</v>
      </c>
      <c r="U24" s="16">
        <v>1</v>
      </c>
      <c r="V24" s="16">
        <v>1</v>
      </c>
      <c r="W24" s="16">
        <v>1</v>
      </c>
      <c r="X24" s="13">
        <v>0</v>
      </c>
      <c r="Y24" s="13">
        <v>0</v>
      </c>
      <c r="Z24" s="16">
        <v>1</v>
      </c>
      <c r="AA24" s="16">
        <v>1</v>
      </c>
      <c r="AB24" s="16">
        <v>1</v>
      </c>
      <c r="AC24" s="16">
        <v>1</v>
      </c>
      <c r="AD24" s="16">
        <v>1</v>
      </c>
      <c r="AE24" s="13">
        <v>0</v>
      </c>
      <c r="AF24" s="15"/>
      <c r="AG24" s="98">
        <f>SUM(A24:AF24)</f>
        <v>22</v>
      </c>
      <c r="AH24" s="99"/>
      <c r="AI24" s="100"/>
    </row>
    <row r="25" spans="1:72" s="69" customFormat="1" ht="11.25" customHeight="1">
      <c r="A25" s="75">
        <v>8.5</v>
      </c>
      <c r="B25" s="75">
        <v>8</v>
      </c>
      <c r="C25" s="75">
        <v>0</v>
      </c>
      <c r="D25" s="75">
        <v>0</v>
      </c>
      <c r="E25" s="75">
        <v>8.5</v>
      </c>
      <c r="F25" s="75">
        <v>8.5</v>
      </c>
      <c r="G25" s="75">
        <v>8.5</v>
      </c>
      <c r="H25" s="75">
        <v>8.5</v>
      </c>
      <c r="I25" s="75">
        <v>8</v>
      </c>
      <c r="J25" s="75">
        <v>0</v>
      </c>
      <c r="K25" s="75">
        <v>0</v>
      </c>
      <c r="L25" s="75">
        <v>8.5</v>
      </c>
      <c r="M25" s="75">
        <v>8.5</v>
      </c>
      <c r="N25" s="75">
        <v>8.5</v>
      </c>
      <c r="O25" s="75">
        <v>8.5</v>
      </c>
      <c r="P25" s="75">
        <v>8</v>
      </c>
      <c r="Q25" s="75">
        <v>0</v>
      </c>
      <c r="R25" s="75">
        <v>0</v>
      </c>
      <c r="S25" s="75">
        <v>8.5</v>
      </c>
      <c r="T25" s="75">
        <v>8.5</v>
      </c>
      <c r="U25" s="75">
        <v>8.5</v>
      </c>
      <c r="V25" s="75">
        <v>8.5</v>
      </c>
      <c r="W25" s="75">
        <v>8</v>
      </c>
      <c r="X25" s="75">
        <v>0</v>
      </c>
      <c r="Y25" s="75">
        <v>0</v>
      </c>
      <c r="Z25" s="75">
        <v>8.5</v>
      </c>
      <c r="AA25" s="75">
        <v>8.5</v>
      </c>
      <c r="AB25" s="75">
        <v>8.5</v>
      </c>
      <c r="AC25" s="75">
        <v>8.5</v>
      </c>
      <c r="AD25" s="75">
        <v>8.429</v>
      </c>
      <c r="AE25" s="75">
        <v>0</v>
      </c>
      <c r="AF25" s="24"/>
      <c r="AG25" s="70">
        <f>SUM(A25:AF25)</f>
        <v>184.929</v>
      </c>
      <c r="AH25" s="71">
        <f>+AG25-AI25</f>
        <v>-0.5090000000000146</v>
      </c>
      <c r="AI25" s="72">
        <f>+AG24*$S$1</f>
        <v>185.43800000000002</v>
      </c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</row>
    <row r="26" spans="1:35" s="25" customFormat="1" ht="11.25" customHeight="1" thickBot="1">
      <c r="A26" s="23"/>
      <c r="B26" s="23"/>
      <c r="C26" s="22"/>
      <c r="D26" s="22"/>
      <c r="E26" s="23"/>
      <c r="F26" s="23"/>
      <c r="G26" s="23"/>
      <c r="H26" s="23"/>
      <c r="I26" s="23"/>
      <c r="J26" s="22"/>
      <c r="K26" s="22"/>
      <c r="L26" s="23"/>
      <c r="M26" s="23"/>
      <c r="N26" s="23"/>
      <c r="O26" s="23"/>
      <c r="P26" s="23"/>
      <c r="Q26" s="22"/>
      <c r="R26" s="22"/>
      <c r="S26" s="23"/>
      <c r="T26" s="23"/>
      <c r="U26" s="23"/>
      <c r="V26" s="23"/>
      <c r="W26" s="23"/>
      <c r="X26" s="22"/>
      <c r="Y26" s="22"/>
      <c r="Z26" s="23"/>
      <c r="AA26" s="23"/>
      <c r="AB26" s="23"/>
      <c r="AC26" s="23"/>
      <c r="AD26" s="258" t="s">
        <v>16</v>
      </c>
      <c r="AE26" s="22"/>
      <c r="AF26" s="24"/>
      <c r="AG26" s="27"/>
      <c r="AH26" s="28"/>
      <c r="AI26" s="73"/>
    </row>
    <row r="27" spans="1:35" s="32" customFormat="1" ht="7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15"/>
      <c r="AG27" s="30"/>
      <c r="AH27" s="30"/>
      <c r="AI27" s="31"/>
    </row>
    <row r="28" spans="1:35" s="3" customFormat="1" ht="14.25" customHeight="1" thickBot="1">
      <c r="A28" s="3" t="s">
        <v>21</v>
      </c>
      <c r="G28" s="3" t="s">
        <v>68</v>
      </c>
      <c r="AF28" s="33"/>
      <c r="AG28" s="95"/>
      <c r="AH28" s="95"/>
      <c r="AI28" s="96"/>
    </row>
    <row r="29" spans="1:35" s="2" customFormat="1" ht="11.25" customHeight="1">
      <c r="A29" s="13" t="s">
        <v>14</v>
      </c>
      <c r="B29" s="12" t="s">
        <v>15</v>
      </c>
      <c r="C29" s="12" t="s">
        <v>9</v>
      </c>
      <c r="D29" s="12" t="s">
        <v>10</v>
      </c>
      <c r="E29" s="12" t="s">
        <v>11</v>
      </c>
      <c r="F29" s="12" t="s">
        <v>12</v>
      </c>
      <c r="G29" s="13" t="s">
        <v>13</v>
      </c>
      <c r="H29" s="13" t="s">
        <v>14</v>
      </c>
      <c r="I29" s="12" t="s">
        <v>15</v>
      </c>
      <c r="J29" s="12" t="s">
        <v>9</v>
      </c>
      <c r="K29" s="12" t="s">
        <v>10</v>
      </c>
      <c r="L29" s="12" t="s">
        <v>24</v>
      </c>
      <c r="M29" s="12" t="s">
        <v>12</v>
      </c>
      <c r="N29" s="13" t="s">
        <v>13</v>
      </c>
      <c r="O29" s="13" t="s">
        <v>14</v>
      </c>
      <c r="P29" s="12" t="s">
        <v>15</v>
      </c>
      <c r="Q29" s="12" t="s">
        <v>9</v>
      </c>
      <c r="R29" s="12" t="s">
        <v>10</v>
      </c>
      <c r="S29" s="12" t="s">
        <v>11</v>
      </c>
      <c r="T29" s="12" t="s">
        <v>12</v>
      </c>
      <c r="U29" s="13" t="s">
        <v>13</v>
      </c>
      <c r="V29" s="13" t="s">
        <v>14</v>
      </c>
      <c r="W29" s="12" t="s">
        <v>15</v>
      </c>
      <c r="X29" s="12" t="s">
        <v>9</v>
      </c>
      <c r="Y29" s="12" t="s">
        <v>10</v>
      </c>
      <c r="Z29" s="12" t="s">
        <v>11</v>
      </c>
      <c r="AA29" s="12" t="s">
        <v>12</v>
      </c>
      <c r="AB29" s="13" t="s">
        <v>13</v>
      </c>
      <c r="AC29" s="13" t="s">
        <v>14</v>
      </c>
      <c r="AD29" s="12" t="s">
        <v>15</v>
      </c>
      <c r="AE29"/>
      <c r="AF29" s="15"/>
      <c r="AG29" s="101"/>
      <c r="AH29" s="106"/>
      <c r="AI29" s="107"/>
    </row>
    <row r="30" spans="1:35" s="2" customFormat="1" ht="11.25" customHeight="1">
      <c r="A30" s="13">
        <v>1</v>
      </c>
      <c r="B30" s="16">
        <v>2</v>
      </c>
      <c r="C30" s="16">
        <v>3</v>
      </c>
      <c r="D30" s="16">
        <v>4</v>
      </c>
      <c r="E30" s="16">
        <v>5</v>
      </c>
      <c r="F30" s="16">
        <v>6</v>
      </c>
      <c r="G30" s="13">
        <v>7</v>
      </c>
      <c r="H30" s="13">
        <v>8</v>
      </c>
      <c r="I30" s="16">
        <v>9</v>
      </c>
      <c r="J30" s="16">
        <v>10</v>
      </c>
      <c r="K30" s="16">
        <v>11</v>
      </c>
      <c r="L30" s="16">
        <v>12</v>
      </c>
      <c r="M30" s="16">
        <v>13</v>
      </c>
      <c r="N30" s="13">
        <v>14</v>
      </c>
      <c r="O30" s="13">
        <v>15</v>
      </c>
      <c r="P30" s="16">
        <v>16</v>
      </c>
      <c r="Q30" s="16">
        <v>17</v>
      </c>
      <c r="R30" s="16">
        <v>18</v>
      </c>
      <c r="S30" s="16">
        <v>19</v>
      </c>
      <c r="T30" s="16">
        <v>20</v>
      </c>
      <c r="U30" s="13">
        <v>21</v>
      </c>
      <c r="V30" s="13">
        <v>22</v>
      </c>
      <c r="W30" s="16">
        <v>23</v>
      </c>
      <c r="X30" s="16">
        <v>24</v>
      </c>
      <c r="Y30" s="16">
        <v>25</v>
      </c>
      <c r="Z30" s="16">
        <v>26</v>
      </c>
      <c r="AA30" s="16">
        <v>27</v>
      </c>
      <c r="AB30" s="13">
        <v>28</v>
      </c>
      <c r="AC30" s="13">
        <v>29</v>
      </c>
      <c r="AD30" s="16">
        <v>30</v>
      </c>
      <c r="AE30"/>
      <c r="AF30" s="15"/>
      <c r="AG30" s="98"/>
      <c r="AH30" s="103"/>
      <c r="AI30" s="108"/>
    </row>
    <row r="31" spans="1:35" s="2" customFormat="1" ht="11.25" customHeight="1">
      <c r="A31" s="13">
        <v>0</v>
      </c>
      <c r="B31" s="16">
        <v>1</v>
      </c>
      <c r="C31" s="16">
        <v>1</v>
      </c>
      <c r="D31" s="16">
        <v>1</v>
      </c>
      <c r="E31" s="16">
        <v>1</v>
      </c>
      <c r="F31" s="16">
        <v>1</v>
      </c>
      <c r="G31" s="13">
        <v>0</v>
      </c>
      <c r="H31" s="13">
        <v>0</v>
      </c>
      <c r="I31" s="16">
        <v>1</v>
      </c>
      <c r="J31" s="16">
        <v>1</v>
      </c>
      <c r="K31" s="16">
        <v>1</v>
      </c>
      <c r="L31" s="16">
        <v>1</v>
      </c>
      <c r="M31" s="16">
        <v>1</v>
      </c>
      <c r="N31" s="13">
        <v>0</v>
      </c>
      <c r="O31" s="13">
        <v>0</v>
      </c>
      <c r="P31" s="16">
        <v>1</v>
      </c>
      <c r="Q31" s="16">
        <v>1</v>
      </c>
      <c r="R31" s="16">
        <v>1</v>
      </c>
      <c r="S31" s="16">
        <v>1</v>
      </c>
      <c r="T31" s="16">
        <v>1</v>
      </c>
      <c r="U31" s="13">
        <v>0</v>
      </c>
      <c r="V31" s="13">
        <v>0</v>
      </c>
      <c r="W31" s="16">
        <v>1</v>
      </c>
      <c r="X31" s="16">
        <v>1</v>
      </c>
      <c r="Y31" s="16">
        <v>1</v>
      </c>
      <c r="Z31" s="16">
        <v>1</v>
      </c>
      <c r="AA31" s="16">
        <v>1</v>
      </c>
      <c r="AB31" s="13">
        <v>0</v>
      </c>
      <c r="AC31" s="13">
        <v>0</v>
      </c>
      <c r="AD31" s="16">
        <v>1</v>
      </c>
      <c r="AE31"/>
      <c r="AF31" s="15"/>
      <c r="AG31" s="98">
        <f>SUM(A31:AF31)</f>
        <v>21</v>
      </c>
      <c r="AH31" s="99"/>
      <c r="AI31" s="100"/>
    </row>
    <row r="32" spans="1:72" s="69" customFormat="1" ht="11.25" customHeight="1">
      <c r="A32" s="75">
        <v>0</v>
      </c>
      <c r="B32" s="75">
        <v>8.429</v>
      </c>
      <c r="C32" s="75">
        <v>8.5</v>
      </c>
      <c r="D32" s="75">
        <v>8.5</v>
      </c>
      <c r="E32" s="75">
        <v>8.5</v>
      </c>
      <c r="F32" s="75">
        <v>8</v>
      </c>
      <c r="G32" s="75">
        <v>0</v>
      </c>
      <c r="H32" s="75">
        <v>0</v>
      </c>
      <c r="I32" s="75">
        <v>8.5</v>
      </c>
      <c r="J32" s="75">
        <v>8.5</v>
      </c>
      <c r="K32" s="75">
        <v>8.5</v>
      </c>
      <c r="L32" s="75">
        <v>8.5</v>
      </c>
      <c r="M32" s="75">
        <v>8</v>
      </c>
      <c r="N32" s="75">
        <v>0</v>
      </c>
      <c r="O32" s="75">
        <v>0</v>
      </c>
      <c r="P32" s="75">
        <v>8.5</v>
      </c>
      <c r="Q32" s="75">
        <v>8.5</v>
      </c>
      <c r="R32" s="75">
        <v>8.5</v>
      </c>
      <c r="S32" s="75">
        <v>8.5</v>
      </c>
      <c r="T32" s="75">
        <v>8</v>
      </c>
      <c r="U32" s="75">
        <v>0</v>
      </c>
      <c r="V32" s="75">
        <v>0</v>
      </c>
      <c r="W32" s="75">
        <v>8.5</v>
      </c>
      <c r="X32" s="75">
        <v>8.5</v>
      </c>
      <c r="Y32" s="75">
        <v>8.5</v>
      </c>
      <c r="Z32" s="75">
        <v>8.5</v>
      </c>
      <c r="AA32" s="75">
        <v>8</v>
      </c>
      <c r="AB32" s="75">
        <v>0</v>
      </c>
      <c r="AC32" s="75">
        <v>0</v>
      </c>
      <c r="AD32" s="75">
        <v>8.5</v>
      </c>
      <c r="AE32"/>
      <c r="AF32" s="24"/>
      <c r="AG32" s="70">
        <f>SUM(A32:AF32)</f>
        <v>176.429</v>
      </c>
      <c r="AH32" s="71">
        <f>+AG32-AI32</f>
        <v>-0.5800000000000125</v>
      </c>
      <c r="AI32" s="72">
        <f>+AG31*$S$1</f>
        <v>177.00900000000001</v>
      </c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</row>
    <row r="33" spans="1:35" s="25" customFormat="1" ht="11.25" customHeight="1" thickBot="1">
      <c r="A33" s="22"/>
      <c r="B33" s="258" t="s">
        <v>16</v>
      </c>
      <c r="C33" s="23"/>
      <c r="D33" s="23"/>
      <c r="E33" s="23"/>
      <c r="F33" s="23"/>
      <c r="G33" s="22"/>
      <c r="H33" s="22"/>
      <c r="I33" s="23"/>
      <c r="J33" s="23"/>
      <c r="K33" s="23"/>
      <c r="L33" s="23"/>
      <c r="M33" s="23"/>
      <c r="N33" s="22"/>
      <c r="O33" s="22"/>
      <c r="P33" s="23"/>
      <c r="Q33" s="23"/>
      <c r="R33" s="23"/>
      <c r="S33" s="23"/>
      <c r="T33" s="23"/>
      <c r="U33" s="22"/>
      <c r="V33" s="22"/>
      <c r="W33" s="23"/>
      <c r="X33" s="23"/>
      <c r="Y33" s="23"/>
      <c r="Z33" s="23"/>
      <c r="AA33" s="23"/>
      <c r="AB33" s="22"/>
      <c r="AC33" s="22"/>
      <c r="AD33" s="23"/>
      <c r="AE33"/>
      <c r="AF33" s="24"/>
      <c r="AG33" s="37"/>
      <c r="AH33" s="28"/>
      <c r="AI33" s="73"/>
    </row>
    <row r="34" spans="31:35" s="2" customFormat="1" ht="7.5" customHeight="1">
      <c r="AE34" s="15"/>
      <c r="AG34" s="104"/>
      <c r="AH34" s="104"/>
      <c r="AI34" s="105"/>
    </row>
    <row r="35" spans="1:35" s="3" customFormat="1" ht="11.25" customHeight="1" thickBot="1">
      <c r="A35" s="3" t="s">
        <v>22</v>
      </c>
      <c r="G35" s="3" t="s">
        <v>68</v>
      </c>
      <c r="AG35" s="95"/>
      <c r="AH35" s="95"/>
      <c r="AI35" s="96"/>
    </row>
    <row r="36" spans="1:35" s="2" customFormat="1" ht="11.25" customHeight="1">
      <c r="A36" s="12" t="s">
        <v>9</v>
      </c>
      <c r="B36" s="12" t="s">
        <v>10</v>
      </c>
      <c r="C36" s="12" t="s">
        <v>11</v>
      </c>
      <c r="D36" s="12" t="s">
        <v>12</v>
      </c>
      <c r="E36" s="13" t="s">
        <v>13</v>
      </c>
      <c r="F36" s="13" t="s">
        <v>14</v>
      </c>
      <c r="G36" s="12" t="s">
        <v>15</v>
      </c>
      <c r="H36" s="12" t="s">
        <v>9</v>
      </c>
      <c r="I36" s="12" t="s">
        <v>10</v>
      </c>
      <c r="J36" s="12" t="s">
        <v>11</v>
      </c>
      <c r="K36" s="12" t="s">
        <v>12</v>
      </c>
      <c r="L36" s="13" t="s">
        <v>13</v>
      </c>
      <c r="M36" s="13" t="s">
        <v>14</v>
      </c>
      <c r="N36" s="12" t="s">
        <v>15</v>
      </c>
      <c r="O36" s="12" t="s">
        <v>9</v>
      </c>
      <c r="P36" s="12" t="s">
        <v>10</v>
      </c>
      <c r="Q36" s="12" t="s">
        <v>11</v>
      </c>
      <c r="R36" s="12" t="s">
        <v>12</v>
      </c>
      <c r="S36" s="13" t="s">
        <v>13</v>
      </c>
      <c r="T36" s="13" t="s">
        <v>14</v>
      </c>
      <c r="U36" s="12" t="s">
        <v>15</v>
      </c>
      <c r="V36" s="12" t="s">
        <v>9</v>
      </c>
      <c r="W36" s="12" t="s">
        <v>10</v>
      </c>
      <c r="X36" s="12" t="s">
        <v>11</v>
      </c>
      <c r="Y36" s="12" t="s">
        <v>12</v>
      </c>
      <c r="Z36" s="13" t="s">
        <v>13</v>
      </c>
      <c r="AA36" s="13" t="s">
        <v>14</v>
      </c>
      <c r="AB36" s="12" t="s">
        <v>15</v>
      </c>
      <c r="AC36" s="12" t="s">
        <v>9</v>
      </c>
      <c r="AD36" s="12" t="s">
        <v>10</v>
      </c>
      <c r="AE36" s="12" t="s">
        <v>11</v>
      </c>
      <c r="AF36" s="15"/>
      <c r="AG36" s="101"/>
      <c r="AH36" s="106"/>
      <c r="AI36" s="107"/>
    </row>
    <row r="37" spans="1:35" s="2" customFormat="1" ht="11.25" customHeight="1">
      <c r="A37" s="89">
        <v>1</v>
      </c>
      <c r="B37" s="89">
        <v>2</v>
      </c>
      <c r="C37" s="89">
        <v>3</v>
      </c>
      <c r="D37" s="89">
        <v>4</v>
      </c>
      <c r="E37" s="13">
        <v>5</v>
      </c>
      <c r="F37" s="13">
        <v>6</v>
      </c>
      <c r="G37" s="89">
        <v>7</v>
      </c>
      <c r="H37" s="89">
        <v>8</v>
      </c>
      <c r="I37" s="89">
        <v>9</v>
      </c>
      <c r="J37" s="89">
        <v>10</v>
      </c>
      <c r="K37" s="89">
        <v>11</v>
      </c>
      <c r="L37" s="13">
        <v>12</v>
      </c>
      <c r="M37" s="13">
        <v>13</v>
      </c>
      <c r="N37" s="89">
        <v>14</v>
      </c>
      <c r="O37" s="89">
        <v>15</v>
      </c>
      <c r="P37" s="89">
        <v>16</v>
      </c>
      <c r="Q37" s="89">
        <v>17</v>
      </c>
      <c r="R37" s="89">
        <v>18</v>
      </c>
      <c r="S37" s="13">
        <v>19</v>
      </c>
      <c r="T37" s="13">
        <v>20</v>
      </c>
      <c r="U37" s="89">
        <v>21</v>
      </c>
      <c r="V37" s="89">
        <v>22</v>
      </c>
      <c r="W37" s="89">
        <v>23</v>
      </c>
      <c r="X37" s="89">
        <v>24</v>
      </c>
      <c r="Y37" s="89">
        <v>25</v>
      </c>
      <c r="Z37" s="13">
        <v>26</v>
      </c>
      <c r="AA37" s="13">
        <v>27</v>
      </c>
      <c r="AB37" s="89">
        <v>28</v>
      </c>
      <c r="AC37" s="89">
        <v>29</v>
      </c>
      <c r="AD37" s="89">
        <v>30</v>
      </c>
      <c r="AE37" s="89">
        <v>17</v>
      </c>
      <c r="AF37" s="15"/>
      <c r="AG37" s="98"/>
      <c r="AH37" s="103"/>
      <c r="AI37" s="108"/>
    </row>
    <row r="38" spans="1:35" s="2" customFormat="1" ht="11.25" customHeight="1">
      <c r="A38" s="16">
        <v>1</v>
      </c>
      <c r="B38" s="89">
        <v>1</v>
      </c>
      <c r="C38" s="16">
        <v>1</v>
      </c>
      <c r="D38" s="16">
        <v>1</v>
      </c>
      <c r="E38" s="13">
        <v>0</v>
      </c>
      <c r="F38" s="13">
        <v>0</v>
      </c>
      <c r="G38" s="16">
        <v>1</v>
      </c>
      <c r="H38" s="16">
        <v>1</v>
      </c>
      <c r="I38" s="16">
        <v>1</v>
      </c>
      <c r="J38" s="16">
        <v>1</v>
      </c>
      <c r="K38" s="16">
        <v>1</v>
      </c>
      <c r="L38" s="38">
        <v>0</v>
      </c>
      <c r="M38" s="38">
        <v>0</v>
      </c>
      <c r="N38" s="35">
        <v>1</v>
      </c>
      <c r="O38" s="16">
        <v>1</v>
      </c>
      <c r="P38" s="16">
        <v>1</v>
      </c>
      <c r="Q38" s="16">
        <v>1</v>
      </c>
      <c r="R38" s="16">
        <v>1</v>
      </c>
      <c r="S38" s="38">
        <v>0</v>
      </c>
      <c r="T38" s="38">
        <v>0</v>
      </c>
      <c r="U38" s="35">
        <v>1</v>
      </c>
      <c r="V38" s="16">
        <v>1</v>
      </c>
      <c r="W38" s="16">
        <v>1</v>
      </c>
      <c r="X38" s="16">
        <v>1</v>
      </c>
      <c r="Y38" s="16">
        <v>1</v>
      </c>
      <c r="Z38" s="38">
        <v>0</v>
      </c>
      <c r="AA38" s="38">
        <v>0</v>
      </c>
      <c r="AB38" s="35">
        <v>1</v>
      </c>
      <c r="AC38" s="16">
        <v>1</v>
      </c>
      <c r="AD38" s="16">
        <v>1</v>
      </c>
      <c r="AE38" s="16">
        <v>1</v>
      </c>
      <c r="AF38" s="15"/>
      <c r="AG38" s="98">
        <f>SUM(A38:AF38)</f>
        <v>23</v>
      </c>
      <c r="AH38" s="99"/>
      <c r="AI38" s="100"/>
    </row>
    <row r="39" spans="1:72" s="69" customFormat="1" ht="11.25" customHeight="1">
      <c r="A39" s="75">
        <v>8.429</v>
      </c>
      <c r="B39" s="75">
        <v>8.5</v>
      </c>
      <c r="C39" s="75">
        <v>8.5</v>
      </c>
      <c r="D39" s="75">
        <v>8</v>
      </c>
      <c r="E39" s="75">
        <v>0</v>
      </c>
      <c r="F39" s="75">
        <v>0</v>
      </c>
      <c r="G39" s="75">
        <v>8.5</v>
      </c>
      <c r="H39" s="75">
        <v>8.5</v>
      </c>
      <c r="I39" s="75">
        <v>8.5</v>
      </c>
      <c r="J39" s="75">
        <v>8.429</v>
      </c>
      <c r="K39" s="75">
        <v>8.429</v>
      </c>
      <c r="L39" s="75">
        <v>0</v>
      </c>
      <c r="M39" s="75">
        <v>0</v>
      </c>
      <c r="N39" s="75">
        <v>8.5</v>
      </c>
      <c r="O39" s="75">
        <v>8.5</v>
      </c>
      <c r="P39" s="75">
        <v>8.5</v>
      </c>
      <c r="Q39" s="75">
        <v>8.5</v>
      </c>
      <c r="R39" s="75">
        <v>8</v>
      </c>
      <c r="S39" s="75">
        <v>0</v>
      </c>
      <c r="T39" s="75">
        <v>0</v>
      </c>
      <c r="U39" s="75">
        <v>8.429</v>
      </c>
      <c r="V39" s="75">
        <v>8.5</v>
      </c>
      <c r="W39" s="75">
        <v>8.5</v>
      </c>
      <c r="X39" s="75">
        <v>8.5</v>
      </c>
      <c r="Y39" s="75">
        <v>8</v>
      </c>
      <c r="Z39" s="75">
        <v>0</v>
      </c>
      <c r="AA39" s="75">
        <v>0</v>
      </c>
      <c r="AB39" s="75">
        <v>8.5</v>
      </c>
      <c r="AC39" s="75">
        <v>8.5</v>
      </c>
      <c r="AD39" s="75">
        <v>8.5</v>
      </c>
      <c r="AE39" s="75">
        <v>8.5</v>
      </c>
      <c r="AF39" s="24"/>
      <c r="AG39" s="70">
        <f>SUM(A39:AF39)</f>
        <v>193.716</v>
      </c>
      <c r="AH39" s="71">
        <f>+AG39-AI39</f>
        <v>-0.15100000000001046</v>
      </c>
      <c r="AI39" s="72">
        <f>+AG38*$S$1</f>
        <v>193.86700000000002</v>
      </c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</row>
    <row r="40" spans="1:35" s="25" customFormat="1" ht="11.25" customHeight="1" thickBot="1">
      <c r="A40" s="258" t="s">
        <v>16</v>
      </c>
      <c r="B40" s="23"/>
      <c r="C40" s="23"/>
      <c r="D40" s="23"/>
      <c r="E40" s="22"/>
      <c r="F40" s="22"/>
      <c r="G40" s="23"/>
      <c r="H40" s="23"/>
      <c r="I40" s="23"/>
      <c r="J40" s="258" t="s">
        <v>16</v>
      </c>
      <c r="K40" s="21" t="s">
        <v>17</v>
      </c>
      <c r="L40" s="22"/>
      <c r="M40" s="22"/>
      <c r="N40" s="23"/>
      <c r="O40" s="23"/>
      <c r="P40" s="23"/>
      <c r="Q40" s="23"/>
      <c r="R40" s="23"/>
      <c r="S40" s="22"/>
      <c r="T40" s="22"/>
      <c r="U40" s="20" t="s">
        <v>16</v>
      </c>
      <c r="V40" s="23"/>
      <c r="W40" s="23"/>
      <c r="X40" s="23"/>
      <c r="Y40" s="23"/>
      <c r="Z40" s="22"/>
      <c r="AA40" s="22"/>
      <c r="AB40" s="23"/>
      <c r="AC40" s="23"/>
      <c r="AD40" s="23"/>
      <c r="AE40" s="23"/>
      <c r="AF40" s="24"/>
      <c r="AG40" s="27"/>
      <c r="AH40" s="39"/>
      <c r="AI40" s="74"/>
    </row>
    <row r="41" spans="32:35" s="2" customFormat="1" ht="5.25" customHeight="1">
      <c r="AF41" s="15"/>
      <c r="AG41" s="104"/>
      <c r="AH41" s="104"/>
      <c r="AI41" s="105"/>
    </row>
    <row r="42" spans="1:35" s="3" customFormat="1" ht="11.25" customHeight="1" thickBot="1">
      <c r="A42" s="3" t="s">
        <v>23</v>
      </c>
      <c r="G42" s="3" t="s">
        <v>68</v>
      </c>
      <c r="AF42" s="33"/>
      <c r="AG42" s="95"/>
      <c r="AH42" s="95"/>
      <c r="AI42" s="96"/>
    </row>
    <row r="43" spans="1:35" s="2" customFormat="1" ht="11.25" customHeight="1">
      <c r="A43" s="12" t="s">
        <v>12</v>
      </c>
      <c r="B43" s="13" t="s">
        <v>13</v>
      </c>
      <c r="C43" s="13" t="s">
        <v>14</v>
      </c>
      <c r="D43" s="12" t="s">
        <v>15</v>
      </c>
      <c r="E43" s="12" t="s">
        <v>9</v>
      </c>
      <c r="F43" s="12" t="s">
        <v>10</v>
      </c>
      <c r="G43" s="12" t="s">
        <v>24</v>
      </c>
      <c r="H43" s="12" t="s">
        <v>12</v>
      </c>
      <c r="I43" s="13" t="s">
        <v>13</v>
      </c>
      <c r="J43" s="40" t="s">
        <v>14</v>
      </c>
      <c r="K43" s="12" t="s">
        <v>15</v>
      </c>
      <c r="L43" s="12" t="s">
        <v>43</v>
      </c>
      <c r="M43" s="12" t="s">
        <v>10</v>
      </c>
      <c r="N43" s="12" t="s">
        <v>11</v>
      </c>
      <c r="O43" s="23" t="s">
        <v>12</v>
      </c>
      <c r="P43" s="13" t="s">
        <v>13</v>
      </c>
      <c r="Q43" s="13" t="s">
        <v>14</v>
      </c>
      <c r="R43" s="12" t="s">
        <v>15</v>
      </c>
      <c r="S43" s="12" t="s">
        <v>9</v>
      </c>
      <c r="T43" s="12" t="s">
        <v>10</v>
      </c>
      <c r="U43" s="12" t="s">
        <v>11</v>
      </c>
      <c r="V43" s="12" t="s">
        <v>12</v>
      </c>
      <c r="W43" s="13" t="s">
        <v>13</v>
      </c>
      <c r="X43" s="13" t="s">
        <v>14</v>
      </c>
      <c r="Y43" s="12" t="s">
        <v>15</v>
      </c>
      <c r="Z43" s="12" t="s">
        <v>9</v>
      </c>
      <c r="AA43" s="12" t="s">
        <v>10</v>
      </c>
      <c r="AB43" s="12" t="s">
        <v>11</v>
      </c>
      <c r="AC43" s="12" t="s">
        <v>12</v>
      </c>
      <c r="AD43" s="13" t="s">
        <v>13</v>
      </c>
      <c r="AF43" s="15"/>
      <c r="AG43" s="101"/>
      <c r="AH43" s="106"/>
      <c r="AI43" s="107"/>
    </row>
    <row r="44" spans="1:35" s="2" customFormat="1" ht="11.25" customHeight="1">
      <c r="A44" s="16">
        <v>1</v>
      </c>
      <c r="B44" s="13">
        <v>2</v>
      </c>
      <c r="C44" s="13">
        <v>3</v>
      </c>
      <c r="D44" s="16">
        <v>4</v>
      </c>
      <c r="E44" s="16">
        <v>5</v>
      </c>
      <c r="F44" s="16">
        <v>6</v>
      </c>
      <c r="G44" s="16">
        <v>7</v>
      </c>
      <c r="H44" s="16">
        <v>8</v>
      </c>
      <c r="I44" s="13">
        <v>9</v>
      </c>
      <c r="J44" s="40">
        <v>10</v>
      </c>
      <c r="K44" s="16">
        <v>11</v>
      </c>
      <c r="L44" s="16">
        <v>12</v>
      </c>
      <c r="M44" s="16">
        <v>13</v>
      </c>
      <c r="N44" s="16">
        <v>14</v>
      </c>
      <c r="O44" s="16">
        <v>15</v>
      </c>
      <c r="P44" s="13">
        <v>16</v>
      </c>
      <c r="Q44" s="40">
        <v>17</v>
      </c>
      <c r="R44" s="16">
        <v>18</v>
      </c>
      <c r="S44" s="16">
        <v>19</v>
      </c>
      <c r="T44" s="16">
        <v>20</v>
      </c>
      <c r="U44" s="16">
        <v>21</v>
      </c>
      <c r="V44" s="16">
        <v>22</v>
      </c>
      <c r="W44" s="13">
        <v>23</v>
      </c>
      <c r="X44" s="40">
        <v>24</v>
      </c>
      <c r="Y44" s="16">
        <v>25</v>
      </c>
      <c r="Z44" s="16">
        <v>26</v>
      </c>
      <c r="AA44" s="16">
        <v>27</v>
      </c>
      <c r="AB44" s="16">
        <v>28</v>
      </c>
      <c r="AC44" s="16">
        <v>29</v>
      </c>
      <c r="AD44" s="13">
        <v>30</v>
      </c>
      <c r="AF44" s="15"/>
      <c r="AG44" s="98"/>
      <c r="AH44" s="103"/>
      <c r="AI44" s="108"/>
    </row>
    <row r="45" spans="1:35" s="2" customFormat="1" ht="11.25" customHeight="1">
      <c r="A45" s="16">
        <v>1</v>
      </c>
      <c r="B45" s="13">
        <v>0</v>
      </c>
      <c r="C45" s="13">
        <v>0</v>
      </c>
      <c r="D45" s="16">
        <v>1</v>
      </c>
      <c r="E45" s="16">
        <v>1</v>
      </c>
      <c r="F45" s="16">
        <v>1</v>
      </c>
      <c r="G45" s="16">
        <v>1</v>
      </c>
      <c r="H45" s="16">
        <v>1</v>
      </c>
      <c r="I45" s="13">
        <v>0</v>
      </c>
      <c r="J45" s="13">
        <v>0</v>
      </c>
      <c r="K45" s="16">
        <v>1</v>
      </c>
      <c r="L45" s="16">
        <v>1</v>
      </c>
      <c r="M45" s="16">
        <v>1</v>
      </c>
      <c r="N45" s="16">
        <v>1</v>
      </c>
      <c r="O45" s="16">
        <v>1</v>
      </c>
      <c r="P45" s="13">
        <v>0</v>
      </c>
      <c r="Q45" s="13">
        <v>0</v>
      </c>
      <c r="R45" s="16">
        <v>1</v>
      </c>
      <c r="S45" s="16">
        <v>1</v>
      </c>
      <c r="T45" s="16">
        <v>1</v>
      </c>
      <c r="U45" s="16">
        <v>1</v>
      </c>
      <c r="V45" s="16">
        <v>1</v>
      </c>
      <c r="W45" s="13">
        <v>0</v>
      </c>
      <c r="X45" s="13">
        <v>0</v>
      </c>
      <c r="Y45" s="16">
        <v>1</v>
      </c>
      <c r="Z45" s="16">
        <v>1</v>
      </c>
      <c r="AA45" s="16">
        <v>1</v>
      </c>
      <c r="AB45" s="16">
        <v>1</v>
      </c>
      <c r="AC45" s="16">
        <v>1</v>
      </c>
      <c r="AD45" s="13">
        <v>0</v>
      </c>
      <c r="AF45" s="15"/>
      <c r="AG45" s="98">
        <f>SUM(A45:AF45)</f>
        <v>21</v>
      </c>
      <c r="AH45" s="99"/>
      <c r="AI45" s="100"/>
    </row>
    <row r="46" spans="1:72" s="69" customFormat="1" ht="11.25" customHeight="1">
      <c r="A46" s="75">
        <v>8</v>
      </c>
      <c r="B46" s="75">
        <v>0</v>
      </c>
      <c r="C46" s="75">
        <v>0</v>
      </c>
      <c r="D46" s="75">
        <v>8.5</v>
      </c>
      <c r="E46" s="75">
        <v>8.5</v>
      </c>
      <c r="F46" s="75">
        <v>8.5</v>
      </c>
      <c r="G46" s="75">
        <v>8.5</v>
      </c>
      <c r="H46" s="75">
        <v>8</v>
      </c>
      <c r="I46" s="75">
        <v>0</v>
      </c>
      <c r="J46" s="75">
        <v>0</v>
      </c>
      <c r="K46" s="75">
        <v>8.5</v>
      </c>
      <c r="L46" s="75">
        <v>8.5</v>
      </c>
      <c r="M46" s="75">
        <v>8.5</v>
      </c>
      <c r="N46" s="75">
        <v>8.5</v>
      </c>
      <c r="O46" s="75">
        <v>8</v>
      </c>
      <c r="P46" s="75">
        <v>0</v>
      </c>
      <c r="Q46" s="75">
        <v>0</v>
      </c>
      <c r="R46" s="75">
        <v>8.5</v>
      </c>
      <c r="S46" s="75">
        <v>8.5</v>
      </c>
      <c r="T46" s="75">
        <v>8.5</v>
      </c>
      <c r="U46" s="75">
        <v>8.5</v>
      </c>
      <c r="V46" s="75">
        <v>8</v>
      </c>
      <c r="W46" s="75">
        <v>0</v>
      </c>
      <c r="X46" s="75">
        <v>0</v>
      </c>
      <c r="Y46" s="75">
        <v>8.5</v>
      </c>
      <c r="Z46" s="75">
        <v>8.5</v>
      </c>
      <c r="AA46" s="75">
        <v>8.5</v>
      </c>
      <c r="AB46" s="75">
        <v>8.5</v>
      </c>
      <c r="AC46" s="75">
        <v>8</v>
      </c>
      <c r="AD46" s="75">
        <v>0</v>
      </c>
      <c r="AF46" s="24"/>
      <c r="AG46" s="70">
        <f>SUM(A46:AF46)</f>
        <v>176</v>
      </c>
      <c r="AH46" s="71">
        <f>+AG46-AI46</f>
        <v>-1.0090000000000146</v>
      </c>
      <c r="AI46" s="72">
        <f>+AG45*$S$1</f>
        <v>177.00900000000001</v>
      </c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</row>
    <row r="47" spans="1:35" s="25" customFormat="1" ht="11.25" customHeight="1" thickBot="1">
      <c r="A47" s="23"/>
      <c r="B47" s="22"/>
      <c r="C47" s="22"/>
      <c r="D47" s="23"/>
      <c r="E47" s="23"/>
      <c r="F47" s="23"/>
      <c r="G47" s="23"/>
      <c r="H47" s="23"/>
      <c r="I47" s="22"/>
      <c r="J47" s="22"/>
      <c r="K47" s="23"/>
      <c r="L47" s="23"/>
      <c r="M47" s="23"/>
      <c r="N47" s="23"/>
      <c r="O47" s="23"/>
      <c r="P47" s="22"/>
      <c r="Q47" s="22"/>
      <c r="R47" s="23"/>
      <c r="S47" s="23"/>
      <c r="T47" s="23"/>
      <c r="U47" s="23"/>
      <c r="V47" s="23"/>
      <c r="W47" s="22"/>
      <c r="X47" s="22"/>
      <c r="Y47" s="23"/>
      <c r="Z47" s="23"/>
      <c r="AA47" s="23"/>
      <c r="AB47" s="23"/>
      <c r="AC47" s="23"/>
      <c r="AD47" s="22"/>
      <c r="AF47" s="24"/>
      <c r="AG47" s="41"/>
      <c r="AH47" s="39"/>
      <c r="AI47" s="74"/>
    </row>
    <row r="48" spans="32:35" s="2" customFormat="1" ht="10.5" customHeight="1">
      <c r="AF48" s="15"/>
      <c r="AG48" s="104"/>
      <c r="AH48" s="104"/>
      <c r="AI48" s="105"/>
    </row>
    <row r="49" spans="32:35" s="2" customFormat="1" ht="4.5" customHeight="1">
      <c r="AF49" s="15"/>
      <c r="AG49" s="104"/>
      <c r="AH49" s="104"/>
      <c r="AI49" s="105"/>
    </row>
    <row r="50" spans="1:35" s="3" customFormat="1" ht="13.5" customHeight="1" thickBot="1">
      <c r="A50" s="3" t="s">
        <v>25</v>
      </c>
      <c r="G50" s="3" t="s">
        <v>68</v>
      </c>
      <c r="AF50" s="33"/>
      <c r="AG50" s="95"/>
      <c r="AH50" s="95"/>
      <c r="AI50" s="96"/>
    </row>
    <row r="51" spans="1:35" s="2" customFormat="1" ht="11.25" customHeight="1">
      <c r="A51" s="13" t="s">
        <v>14</v>
      </c>
      <c r="B51" s="12" t="s">
        <v>15</v>
      </c>
      <c r="C51" s="12" t="s">
        <v>9</v>
      </c>
      <c r="D51" s="12" t="s">
        <v>10</v>
      </c>
      <c r="E51" s="12" t="s">
        <v>11</v>
      </c>
      <c r="F51" s="12" t="s">
        <v>12</v>
      </c>
      <c r="G51" s="13" t="s">
        <v>13</v>
      </c>
      <c r="H51" s="13" t="s">
        <v>19</v>
      </c>
      <c r="I51" s="12" t="s">
        <v>15</v>
      </c>
      <c r="J51" s="14" t="s">
        <v>9</v>
      </c>
      <c r="K51" s="12" t="s">
        <v>10</v>
      </c>
      <c r="L51" s="12" t="s">
        <v>11</v>
      </c>
      <c r="M51" s="12" t="s">
        <v>12</v>
      </c>
      <c r="N51" s="13" t="s">
        <v>13</v>
      </c>
      <c r="O51" s="13" t="s">
        <v>14</v>
      </c>
      <c r="P51" s="12" t="s">
        <v>15</v>
      </c>
      <c r="Q51" s="12" t="s">
        <v>9</v>
      </c>
      <c r="R51" s="12" t="s">
        <v>10</v>
      </c>
      <c r="S51" s="12" t="s">
        <v>11</v>
      </c>
      <c r="T51" s="12" t="s">
        <v>12</v>
      </c>
      <c r="U51" s="13" t="s">
        <v>13</v>
      </c>
      <c r="V51" s="13" t="s">
        <v>14</v>
      </c>
      <c r="W51" s="12" t="s">
        <v>15</v>
      </c>
      <c r="X51" s="12" t="s">
        <v>9</v>
      </c>
      <c r="Y51" s="12" t="s">
        <v>10</v>
      </c>
      <c r="Z51" s="12" t="s">
        <v>11</v>
      </c>
      <c r="AA51" s="12" t="s">
        <v>12</v>
      </c>
      <c r="AB51" s="13" t="s">
        <v>13</v>
      </c>
      <c r="AC51" s="13" t="s">
        <v>14</v>
      </c>
      <c r="AD51" s="12" t="s">
        <v>15</v>
      </c>
      <c r="AE51" s="12" t="s">
        <v>9</v>
      </c>
      <c r="AF51" s="15"/>
      <c r="AG51" s="101"/>
      <c r="AH51" s="106"/>
      <c r="AI51" s="107"/>
    </row>
    <row r="52" spans="1:35" s="90" customFormat="1" ht="11.25" customHeight="1">
      <c r="A52" s="13">
        <v>1</v>
      </c>
      <c r="B52" s="16">
        <v>2</v>
      </c>
      <c r="C52" s="16">
        <v>3</v>
      </c>
      <c r="D52" s="16">
        <v>4</v>
      </c>
      <c r="E52" s="16">
        <v>5</v>
      </c>
      <c r="F52" s="16">
        <v>6</v>
      </c>
      <c r="G52" s="13">
        <v>7</v>
      </c>
      <c r="H52" s="13">
        <v>8</v>
      </c>
      <c r="I52" s="16">
        <v>9</v>
      </c>
      <c r="J52" s="16">
        <v>10</v>
      </c>
      <c r="K52" s="16">
        <v>11</v>
      </c>
      <c r="L52" s="16">
        <v>12</v>
      </c>
      <c r="M52" s="16">
        <v>13</v>
      </c>
      <c r="N52" s="13">
        <v>14</v>
      </c>
      <c r="O52" s="13">
        <v>15</v>
      </c>
      <c r="P52" s="16">
        <v>16</v>
      </c>
      <c r="Q52" s="16">
        <v>17</v>
      </c>
      <c r="R52" s="16">
        <v>18</v>
      </c>
      <c r="S52" s="16">
        <v>19</v>
      </c>
      <c r="T52" s="16">
        <v>20</v>
      </c>
      <c r="U52" s="13">
        <v>21</v>
      </c>
      <c r="V52" s="13">
        <v>22</v>
      </c>
      <c r="W52" s="16">
        <v>23</v>
      </c>
      <c r="X52" s="16">
        <v>24</v>
      </c>
      <c r="Y52" s="16">
        <v>25</v>
      </c>
      <c r="Z52" s="16">
        <v>26</v>
      </c>
      <c r="AA52" s="16">
        <v>27</v>
      </c>
      <c r="AB52" s="13">
        <v>28</v>
      </c>
      <c r="AC52" s="13">
        <v>29</v>
      </c>
      <c r="AD52" s="16">
        <v>30</v>
      </c>
      <c r="AE52" s="16">
        <v>31</v>
      </c>
      <c r="AF52" s="15"/>
      <c r="AG52" s="259"/>
      <c r="AH52" s="16"/>
      <c r="AI52" s="260"/>
    </row>
    <row r="53" spans="1:35" s="2" customFormat="1" ht="11.25" customHeight="1">
      <c r="A53" s="13">
        <v>0</v>
      </c>
      <c r="B53" s="16">
        <v>1</v>
      </c>
      <c r="C53" s="16">
        <v>1</v>
      </c>
      <c r="D53" s="16">
        <v>1</v>
      </c>
      <c r="E53" s="16">
        <v>1</v>
      </c>
      <c r="F53" s="16">
        <v>1</v>
      </c>
      <c r="G53" s="13">
        <v>0</v>
      </c>
      <c r="H53" s="13">
        <v>0</v>
      </c>
      <c r="I53" s="16">
        <v>1</v>
      </c>
      <c r="J53" s="16">
        <v>1</v>
      </c>
      <c r="K53" s="16">
        <v>1</v>
      </c>
      <c r="L53" s="16">
        <v>1</v>
      </c>
      <c r="M53" s="16">
        <v>1</v>
      </c>
      <c r="N53" s="13">
        <v>0</v>
      </c>
      <c r="O53" s="13">
        <v>0</v>
      </c>
      <c r="P53" s="16">
        <v>1</v>
      </c>
      <c r="Q53" s="16">
        <v>1</v>
      </c>
      <c r="R53" s="16">
        <v>1</v>
      </c>
      <c r="S53" s="16">
        <v>1</v>
      </c>
      <c r="T53" s="16">
        <v>1</v>
      </c>
      <c r="U53" s="13">
        <v>0</v>
      </c>
      <c r="V53" s="13">
        <v>0</v>
      </c>
      <c r="W53" s="16">
        <v>1</v>
      </c>
      <c r="X53" s="16">
        <v>1</v>
      </c>
      <c r="Y53" s="16">
        <v>1</v>
      </c>
      <c r="Z53" s="16">
        <v>1</v>
      </c>
      <c r="AA53" s="16">
        <v>1</v>
      </c>
      <c r="AB53" s="13">
        <v>0</v>
      </c>
      <c r="AC53" s="13">
        <v>0</v>
      </c>
      <c r="AD53" s="16">
        <v>1</v>
      </c>
      <c r="AE53" s="16">
        <v>1</v>
      </c>
      <c r="AF53" s="15"/>
      <c r="AG53" s="98">
        <f>SUM(A53:AF53)</f>
        <v>22</v>
      </c>
      <c r="AH53" s="99"/>
      <c r="AI53" s="100"/>
    </row>
    <row r="54" spans="1:72" s="69" customFormat="1" ht="11.25" customHeight="1">
      <c r="A54" s="75">
        <v>0</v>
      </c>
      <c r="B54" s="75">
        <v>8.5</v>
      </c>
      <c r="C54" s="75">
        <v>8.5</v>
      </c>
      <c r="D54" s="75">
        <v>8.5</v>
      </c>
      <c r="E54" s="75">
        <v>8.5</v>
      </c>
      <c r="F54" s="75">
        <v>8</v>
      </c>
      <c r="G54" s="75">
        <v>0</v>
      </c>
      <c r="H54" s="75">
        <v>0</v>
      </c>
      <c r="I54" s="75">
        <v>8.5</v>
      </c>
      <c r="J54" s="75">
        <v>8.5</v>
      </c>
      <c r="K54" s="75">
        <v>8.5</v>
      </c>
      <c r="L54" s="75">
        <v>8.5</v>
      </c>
      <c r="M54" s="75">
        <v>8</v>
      </c>
      <c r="N54" s="75">
        <v>0</v>
      </c>
      <c r="O54" s="75">
        <v>0</v>
      </c>
      <c r="P54" s="75">
        <v>8.5</v>
      </c>
      <c r="Q54" s="75">
        <v>8.5</v>
      </c>
      <c r="R54" s="75">
        <v>8.5</v>
      </c>
      <c r="S54" s="75">
        <v>8.5</v>
      </c>
      <c r="T54" s="75">
        <v>8</v>
      </c>
      <c r="U54" s="75">
        <v>0</v>
      </c>
      <c r="V54" s="75">
        <v>0</v>
      </c>
      <c r="W54" s="75">
        <v>8.5</v>
      </c>
      <c r="X54" s="75">
        <v>8.5</v>
      </c>
      <c r="Y54" s="75">
        <v>8.5</v>
      </c>
      <c r="Z54" s="75">
        <v>8.5</v>
      </c>
      <c r="AA54" s="75">
        <v>8</v>
      </c>
      <c r="AB54" s="75">
        <v>0</v>
      </c>
      <c r="AC54" s="75">
        <v>0</v>
      </c>
      <c r="AD54" s="75">
        <v>8.5</v>
      </c>
      <c r="AE54" s="75">
        <v>8.5</v>
      </c>
      <c r="AF54" s="15"/>
      <c r="AG54" s="70">
        <f>SUM(A54:AF54)</f>
        <v>185</v>
      </c>
      <c r="AH54" s="71">
        <f>+AG54-AI54</f>
        <v>-0.4380000000000166</v>
      </c>
      <c r="AI54" s="72">
        <f>+AG53*$S$1</f>
        <v>185.43800000000002</v>
      </c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</row>
    <row r="55" spans="1:35" s="25" customFormat="1" ht="11.25" customHeight="1" thickBot="1">
      <c r="A55" s="22"/>
      <c r="B55" s="23"/>
      <c r="C55" s="23"/>
      <c r="D55" s="23"/>
      <c r="E55" s="23"/>
      <c r="F55" s="23"/>
      <c r="G55" s="22"/>
      <c r="H55" s="22"/>
      <c r="I55" s="23"/>
      <c r="J55" s="23"/>
      <c r="K55" s="23"/>
      <c r="L55" s="23"/>
      <c r="M55" s="23"/>
      <c r="N55" s="22"/>
      <c r="O55" s="22"/>
      <c r="P55" s="23"/>
      <c r="Q55" s="23"/>
      <c r="R55" s="23"/>
      <c r="S55" s="23"/>
      <c r="T55" s="23"/>
      <c r="U55" s="22"/>
      <c r="V55" s="22"/>
      <c r="W55" s="23"/>
      <c r="X55" s="23"/>
      <c r="Y55" s="23"/>
      <c r="Z55" s="23"/>
      <c r="AA55" s="23"/>
      <c r="AB55" s="22"/>
      <c r="AC55" s="22"/>
      <c r="AD55" s="23"/>
      <c r="AE55" s="23"/>
      <c r="AF55" s="15"/>
      <c r="AG55" s="41"/>
      <c r="AH55" s="39"/>
      <c r="AI55" s="74"/>
    </row>
    <row r="56" spans="1:35" s="32" customFormat="1" ht="7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15"/>
      <c r="AG56" s="30"/>
      <c r="AH56" s="30"/>
      <c r="AI56" s="31"/>
    </row>
    <row r="57" spans="1:35" s="3" customFormat="1" ht="11.25" customHeight="1" thickBot="1">
      <c r="A57" s="3" t="s">
        <v>26</v>
      </c>
      <c r="G57" s="3" t="s">
        <v>68</v>
      </c>
      <c r="AF57" s="33"/>
      <c r="AG57" s="95"/>
      <c r="AH57" s="95"/>
      <c r="AI57" s="96"/>
    </row>
    <row r="58" spans="1:35" s="2" customFormat="1" ht="11.25" customHeight="1">
      <c r="A58" s="12" t="s">
        <v>10</v>
      </c>
      <c r="B58" s="12" t="s">
        <v>11</v>
      </c>
      <c r="C58" s="12" t="s">
        <v>12</v>
      </c>
      <c r="D58" s="13" t="s">
        <v>13</v>
      </c>
      <c r="E58" s="13" t="s">
        <v>14</v>
      </c>
      <c r="F58" s="12" t="s">
        <v>15</v>
      </c>
      <c r="G58" s="12" t="s">
        <v>9</v>
      </c>
      <c r="H58" s="12" t="s">
        <v>10</v>
      </c>
      <c r="I58" s="12" t="s">
        <v>11</v>
      </c>
      <c r="J58" s="14" t="s">
        <v>12</v>
      </c>
      <c r="K58" s="13" t="s">
        <v>13</v>
      </c>
      <c r="L58" s="13" t="s">
        <v>14</v>
      </c>
      <c r="M58" s="12" t="s">
        <v>15</v>
      </c>
      <c r="N58" s="12" t="s">
        <v>9</v>
      </c>
      <c r="O58" s="12" t="s">
        <v>44</v>
      </c>
      <c r="P58" s="12" t="s">
        <v>11</v>
      </c>
      <c r="Q58" s="12" t="s">
        <v>12</v>
      </c>
      <c r="R58" s="13" t="s">
        <v>13</v>
      </c>
      <c r="S58" s="13" t="s">
        <v>14</v>
      </c>
      <c r="T58" s="12" t="s">
        <v>15</v>
      </c>
      <c r="U58" s="12" t="s">
        <v>9</v>
      </c>
      <c r="V58" s="12" t="s">
        <v>44</v>
      </c>
      <c r="W58" s="12" t="s">
        <v>11</v>
      </c>
      <c r="X58" s="12" t="s">
        <v>12</v>
      </c>
      <c r="Y58" s="13" t="s">
        <v>13</v>
      </c>
      <c r="Z58" s="13" t="s">
        <v>14</v>
      </c>
      <c r="AA58" s="12" t="s">
        <v>15</v>
      </c>
      <c r="AB58" s="12" t="s">
        <v>9</v>
      </c>
      <c r="AC58" s="12" t="s">
        <v>44</v>
      </c>
      <c r="AD58" s="12" t="s">
        <v>11</v>
      </c>
      <c r="AE58" s="12" t="s">
        <v>12</v>
      </c>
      <c r="AF58" s="15"/>
      <c r="AG58" s="101"/>
      <c r="AH58" s="106"/>
      <c r="AI58" s="107"/>
    </row>
    <row r="59" spans="1:35" s="2" customFormat="1" ht="11.25" customHeight="1">
      <c r="A59" s="16">
        <v>1</v>
      </c>
      <c r="B59" s="16">
        <v>2</v>
      </c>
      <c r="C59" s="16">
        <v>3</v>
      </c>
      <c r="D59" s="13">
        <v>4</v>
      </c>
      <c r="E59" s="13">
        <v>5</v>
      </c>
      <c r="F59" s="16">
        <v>6</v>
      </c>
      <c r="G59" s="16">
        <v>7</v>
      </c>
      <c r="H59" s="16">
        <v>8</v>
      </c>
      <c r="I59" s="16">
        <v>9</v>
      </c>
      <c r="J59" s="16">
        <v>10</v>
      </c>
      <c r="K59" s="13">
        <v>11</v>
      </c>
      <c r="L59" s="13">
        <v>12</v>
      </c>
      <c r="M59" s="16">
        <v>13</v>
      </c>
      <c r="N59" s="16">
        <v>14</v>
      </c>
      <c r="O59" s="16">
        <v>15</v>
      </c>
      <c r="P59" s="16">
        <v>16</v>
      </c>
      <c r="Q59" s="16">
        <v>17</v>
      </c>
      <c r="R59" s="13">
        <v>18</v>
      </c>
      <c r="S59" s="13">
        <v>19</v>
      </c>
      <c r="T59" s="16">
        <v>20</v>
      </c>
      <c r="U59" s="16">
        <v>21</v>
      </c>
      <c r="V59" s="16">
        <v>22</v>
      </c>
      <c r="W59" s="16">
        <v>23</v>
      </c>
      <c r="X59" s="16">
        <v>24</v>
      </c>
      <c r="Y59" s="13">
        <v>25</v>
      </c>
      <c r="Z59" s="13">
        <v>26</v>
      </c>
      <c r="AA59" s="16">
        <v>27</v>
      </c>
      <c r="AB59" s="16">
        <v>28</v>
      </c>
      <c r="AC59" s="16">
        <v>29</v>
      </c>
      <c r="AD59" s="16">
        <v>30</v>
      </c>
      <c r="AE59" s="16">
        <v>31</v>
      </c>
      <c r="AF59" s="15"/>
      <c r="AG59" s="98"/>
      <c r="AH59" s="103"/>
      <c r="AI59" s="108"/>
    </row>
    <row r="60" spans="1:35" s="2" customFormat="1" ht="11.25" customHeight="1">
      <c r="A60" s="16">
        <v>1</v>
      </c>
      <c r="B60" s="16">
        <v>1</v>
      </c>
      <c r="C60" s="16">
        <v>1</v>
      </c>
      <c r="D60" s="13">
        <v>0</v>
      </c>
      <c r="E60" s="13">
        <v>0</v>
      </c>
      <c r="F60" s="16">
        <v>1</v>
      </c>
      <c r="G60" s="16">
        <v>1</v>
      </c>
      <c r="H60" s="16">
        <v>1</v>
      </c>
      <c r="I60" s="16">
        <v>1</v>
      </c>
      <c r="J60" s="16">
        <v>1</v>
      </c>
      <c r="K60" s="13">
        <v>0</v>
      </c>
      <c r="L60" s="13">
        <v>0</v>
      </c>
      <c r="M60" s="16">
        <v>1</v>
      </c>
      <c r="N60" s="16">
        <v>1</v>
      </c>
      <c r="O60" s="16">
        <v>1</v>
      </c>
      <c r="P60" s="16">
        <v>1</v>
      </c>
      <c r="Q60" s="16">
        <v>1</v>
      </c>
      <c r="R60" s="13">
        <v>0</v>
      </c>
      <c r="S60" s="13">
        <v>0</v>
      </c>
      <c r="T60" s="16">
        <v>1</v>
      </c>
      <c r="U60" s="16">
        <v>1</v>
      </c>
      <c r="V60" s="16">
        <v>1</v>
      </c>
      <c r="W60" s="16">
        <v>1</v>
      </c>
      <c r="X60" s="16">
        <v>1</v>
      </c>
      <c r="Y60" s="13">
        <v>0</v>
      </c>
      <c r="Z60" s="13">
        <v>0</v>
      </c>
      <c r="AA60" s="16">
        <v>1</v>
      </c>
      <c r="AB60" s="16">
        <v>1</v>
      </c>
      <c r="AC60" s="16">
        <v>1</v>
      </c>
      <c r="AD60" s="16">
        <v>1</v>
      </c>
      <c r="AE60" s="16">
        <v>1</v>
      </c>
      <c r="AF60" s="15"/>
      <c r="AG60" s="98">
        <f>SUM(A60:AF60)</f>
        <v>23</v>
      </c>
      <c r="AH60" s="99"/>
      <c r="AI60" s="100"/>
    </row>
    <row r="61" spans="1:72" s="69" customFormat="1" ht="11.25" customHeight="1">
      <c r="A61" s="75">
        <v>8.429</v>
      </c>
      <c r="B61" s="75">
        <v>8.5</v>
      </c>
      <c r="C61" s="75">
        <v>8</v>
      </c>
      <c r="D61" s="75">
        <v>0</v>
      </c>
      <c r="E61" s="75">
        <v>0</v>
      </c>
      <c r="F61" s="75">
        <v>8.5</v>
      </c>
      <c r="G61" s="75">
        <v>8.5</v>
      </c>
      <c r="H61" s="75">
        <v>8.5</v>
      </c>
      <c r="I61" s="75">
        <v>8.5</v>
      </c>
      <c r="J61" s="75">
        <v>8</v>
      </c>
      <c r="K61" s="75">
        <v>0</v>
      </c>
      <c r="L61" s="75">
        <v>0</v>
      </c>
      <c r="M61" s="75">
        <v>8.5</v>
      </c>
      <c r="N61" s="75">
        <v>8.5</v>
      </c>
      <c r="O61" s="75">
        <v>8.5</v>
      </c>
      <c r="P61" s="75">
        <v>8.5</v>
      </c>
      <c r="Q61" s="75">
        <v>8</v>
      </c>
      <c r="R61" s="75">
        <v>0</v>
      </c>
      <c r="S61" s="75">
        <v>0</v>
      </c>
      <c r="T61" s="75">
        <v>8.5</v>
      </c>
      <c r="U61" s="75">
        <v>8.5</v>
      </c>
      <c r="V61" s="75">
        <v>8.5</v>
      </c>
      <c r="W61" s="75">
        <v>8.5</v>
      </c>
      <c r="X61" s="75">
        <v>8</v>
      </c>
      <c r="Y61" s="75">
        <v>0</v>
      </c>
      <c r="Z61" s="75">
        <v>0</v>
      </c>
      <c r="AA61" s="75">
        <v>8.5</v>
      </c>
      <c r="AB61" s="75">
        <v>8.5</v>
      </c>
      <c r="AC61" s="75">
        <v>8.5</v>
      </c>
      <c r="AD61" s="75">
        <v>8.5</v>
      </c>
      <c r="AE61" s="75">
        <v>8</v>
      </c>
      <c r="AF61" s="24"/>
      <c r="AG61" s="70">
        <f>SUM(A61:AF61)</f>
        <v>192.929</v>
      </c>
      <c r="AH61" s="71">
        <f>+AG61-AI61</f>
        <v>-0.9380000000000166</v>
      </c>
      <c r="AI61" s="72">
        <f>+AG60*$S$1</f>
        <v>193.86700000000002</v>
      </c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</row>
    <row r="62" spans="1:35" s="25" customFormat="1" ht="11.25" customHeight="1" thickBot="1">
      <c r="A62" s="20" t="s">
        <v>16</v>
      </c>
      <c r="B62" s="23"/>
      <c r="C62" s="23"/>
      <c r="D62" s="22"/>
      <c r="E62" s="22"/>
      <c r="F62" s="23"/>
      <c r="G62" s="23"/>
      <c r="H62" s="23"/>
      <c r="I62" s="23"/>
      <c r="J62" s="23"/>
      <c r="K62" s="22"/>
      <c r="L62" s="22"/>
      <c r="M62" s="23"/>
      <c r="N62" s="23"/>
      <c r="O62" s="23"/>
      <c r="P62" s="23"/>
      <c r="Q62" s="23"/>
      <c r="R62" s="22"/>
      <c r="S62" s="22"/>
      <c r="T62" s="23"/>
      <c r="U62" s="23"/>
      <c r="V62" s="23"/>
      <c r="W62" s="23"/>
      <c r="X62" s="23"/>
      <c r="Y62" s="22"/>
      <c r="Z62" s="22"/>
      <c r="AA62" s="23"/>
      <c r="AB62" s="23"/>
      <c r="AC62" s="23"/>
      <c r="AD62" s="23"/>
      <c r="AE62" s="23"/>
      <c r="AF62" s="24"/>
      <c r="AG62" s="41"/>
      <c r="AH62" s="39"/>
      <c r="AI62" s="74"/>
    </row>
    <row r="63" spans="32:35" s="2" customFormat="1" ht="7.5" customHeight="1">
      <c r="AF63" s="15"/>
      <c r="AG63" s="104"/>
      <c r="AH63" s="104"/>
      <c r="AI63" s="105"/>
    </row>
    <row r="64" spans="1:35" s="3" customFormat="1" ht="13.5" customHeight="1" thickBot="1">
      <c r="A64" s="3" t="s">
        <v>27</v>
      </c>
      <c r="G64" s="3" t="s">
        <v>68</v>
      </c>
      <c r="AE64" s="33"/>
      <c r="AF64" s="33"/>
      <c r="AG64" s="95"/>
      <c r="AH64" s="95"/>
      <c r="AI64" s="96"/>
    </row>
    <row r="65" spans="1:35" s="2" customFormat="1" ht="11.25" customHeight="1">
      <c r="A65" s="13" t="s">
        <v>13</v>
      </c>
      <c r="B65" s="13" t="s">
        <v>14</v>
      </c>
      <c r="C65" s="12" t="s">
        <v>15</v>
      </c>
      <c r="D65" s="12" t="s">
        <v>9</v>
      </c>
      <c r="E65" s="12" t="s">
        <v>10</v>
      </c>
      <c r="F65" s="12" t="s">
        <v>11</v>
      </c>
      <c r="G65" s="12" t="s">
        <v>12</v>
      </c>
      <c r="H65" s="13" t="s">
        <v>13</v>
      </c>
      <c r="I65" s="13" t="s">
        <v>14</v>
      </c>
      <c r="J65" s="12" t="s">
        <v>15</v>
      </c>
      <c r="K65" s="12" t="s">
        <v>9</v>
      </c>
      <c r="L65" s="12" t="s">
        <v>44</v>
      </c>
      <c r="M65" s="12" t="s">
        <v>24</v>
      </c>
      <c r="N65" s="12" t="s">
        <v>12</v>
      </c>
      <c r="O65" s="13" t="s">
        <v>13</v>
      </c>
      <c r="P65" s="44" t="s">
        <v>14</v>
      </c>
      <c r="Q65" s="12" t="s">
        <v>15</v>
      </c>
      <c r="R65" s="12" t="s">
        <v>9</v>
      </c>
      <c r="S65" s="12" t="s">
        <v>10</v>
      </c>
      <c r="T65" s="12" t="s">
        <v>24</v>
      </c>
      <c r="U65" s="12" t="s">
        <v>12</v>
      </c>
      <c r="V65" s="13" t="s">
        <v>13</v>
      </c>
      <c r="W65" s="44" t="s">
        <v>14</v>
      </c>
      <c r="X65" s="12" t="s">
        <v>15</v>
      </c>
      <c r="Y65" s="12" t="s">
        <v>9</v>
      </c>
      <c r="Z65" s="12" t="s">
        <v>10</v>
      </c>
      <c r="AA65" s="249" t="s">
        <v>11</v>
      </c>
      <c r="AB65" s="12" t="s">
        <v>12</v>
      </c>
      <c r="AC65" s="13" t="s">
        <v>13</v>
      </c>
      <c r="AD65" s="44" t="s">
        <v>14</v>
      </c>
      <c r="AF65" s="15"/>
      <c r="AG65" s="101"/>
      <c r="AH65" s="106"/>
      <c r="AI65" s="107"/>
    </row>
    <row r="66" spans="1:35" s="2" customFormat="1" ht="11.25" customHeight="1">
      <c r="A66" s="13">
        <v>1</v>
      </c>
      <c r="B66" s="13">
        <v>2</v>
      </c>
      <c r="C66" s="16">
        <v>3</v>
      </c>
      <c r="D66" s="16">
        <v>4</v>
      </c>
      <c r="E66" s="16">
        <v>5</v>
      </c>
      <c r="F66" s="16">
        <v>6</v>
      </c>
      <c r="G66" s="16">
        <v>7</v>
      </c>
      <c r="H66" s="13">
        <v>8</v>
      </c>
      <c r="I66" s="13">
        <v>9</v>
      </c>
      <c r="J66" s="16">
        <v>10</v>
      </c>
      <c r="K66" s="16">
        <v>11</v>
      </c>
      <c r="L66" s="16">
        <v>12</v>
      </c>
      <c r="M66" s="16">
        <v>13</v>
      </c>
      <c r="N66" s="16">
        <v>14</v>
      </c>
      <c r="O66" s="13">
        <v>15</v>
      </c>
      <c r="P66" s="13">
        <v>16</v>
      </c>
      <c r="Q66" s="16">
        <v>17</v>
      </c>
      <c r="R66" s="16">
        <v>18</v>
      </c>
      <c r="S66" s="16">
        <v>19</v>
      </c>
      <c r="T66" s="16">
        <v>20</v>
      </c>
      <c r="U66" s="16">
        <v>21</v>
      </c>
      <c r="V66" s="13">
        <v>22</v>
      </c>
      <c r="W66" s="13">
        <v>23</v>
      </c>
      <c r="X66" s="16">
        <v>24</v>
      </c>
      <c r="Y66" s="16">
        <v>25</v>
      </c>
      <c r="Z66" s="16">
        <v>26</v>
      </c>
      <c r="AA66" s="16">
        <v>27</v>
      </c>
      <c r="AB66" s="16">
        <v>28</v>
      </c>
      <c r="AC66" s="13">
        <v>29</v>
      </c>
      <c r="AD66" s="13">
        <v>30</v>
      </c>
      <c r="AE66" s="69"/>
      <c r="AF66" s="15"/>
      <c r="AG66" s="98"/>
      <c r="AH66" s="103"/>
      <c r="AI66" s="108"/>
    </row>
    <row r="67" spans="1:35" s="2" customFormat="1" ht="11.25" customHeight="1">
      <c r="A67" s="13">
        <v>0</v>
      </c>
      <c r="B67" s="13">
        <v>0</v>
      </c>
      <c r="C67" s="16">
        <v>1</v>
      </c>
      <c r="D67" s="16">
        <v>1</v>
      </c>
      <c r="E67" s="16">
        <v>1</v>
      </c>
      <c r="F67" s="16">
        <v>1</v>
      </c>
      <c r="G67" s="16">
        <v>1</v>
      </c>
      <c r="H67" s="13">
        <v>0</v>
      </c>
      <c r="I67" s="13">
        <v>0</v>
      </c>
      <c r="J67" s="16">
        <v>1</v>
      </c>
      <c r="K67" s="16">
        <v>1</v>
      </c>
      <c r="L67" s="16">
        <v>1</v>
      </c>
      <c r="M67" s="16">
        <v>1</v>
      </c>
      <c r="N67" s="16">
        <v>1</v>
      </c>
      <c r="O67" s="13">
        <v>0</v>
      </c>
      <c r="P67" s="13">
        <v>0</v>
      </c>
      <c r="Q67" s="16">
        <v>1</v>
      </c>
      <c r="R67" s="16">
        <v>1</v>
      </c>
      <c r="S67" s="16">
        <v>1</v>
      </c>
      <c r="T67" s="16">
        <v>1</v>
      </c>
      <c r="U67" s="16">
        <v>1</v>
      </c>
      <c r="V67" s="13">
        <v>0</v>
      </c>
      <c r="W67" s="13">
        <v>0</v>
      </c>
      <c r="X67" s="16">
        <v>1</v>
      </c>
      <c r="Y67" s="16">
        <v>1</v>
      </c>
      <c r="Z67" s="16">
        <v>1</v>
      </c>
      <c r="AA67" s="16">
        <v>1</v>
      </c>
      <c r="AB67" s="16">
        <v>1</v>
      </c>
      <c r="AC67" s="13">
        <v>0</v>
      </c>
      <c r="AD67" s="13">
        <v>0</v>
      </c>
      <c r="AF67" s="15"/>
      <c r="AG67" s="98">
        <f>SUM(A67:AF67)</f>
        <v>20</v>
      </c>
      <c r="AH67" s="99"/>
      <c r="AI67" s="100"/>
    </row>
    <row r="68" spans="1:72" s="69" customFormat="1" ht="11.25" customHeight="1">
      <c r="A68" s="75">
        <v>0</v>
      </c>
      <c r="B68" s="75">
        <v>0</v>
      </c>
      <c r="C68" s="75">
        <v>8.5</v>
      </c>
      <c r="D68" s="75">
        <v>8.5</v>
      </c>
      <c r="E68" s="75">
        <v>8.5</v>
      </c>
      <c r="F68" s="75">
        <v>8.5</v>
      </c>
      <c r="G68" s="75">
        <v>8</v>
      </c>
      <c r="H68" s="75">
        <v>0</v>
      </c>
      <c r="I68" s="75">
        <v>0</v>
      </c>
      <c r="J68" s="75">
        <v>8.5</v>
      </c>
      <c r="K68" s="75">
        <v>8.5</v>
      </c>
      <c r="L68" s="75">
        <v>8.5</v>
      </c>
      <c r="M68" s="75">
        <v>8.5</v>
      </c>
      <c r="N68" s="75">
        <v>8</v>
      </c>
      <c r="O68" s="75">
        <v>0</v>
      </c>
      <c r="P68" s="75">
        <v>0</v>
      </c>
      <c r="Q68" s="75">
        <v>8.5</v>
      </c>
      <c r="R68" s="75">
        <v>8.5</v>
      </c>
      <c r="S68" s="75">
        <v>8.5</v>
      </c>
      <c r="T68" s="75">
        <v>8.5</v>
      </c>
      <c r="U68" s="75">
        <v>8</v>
      </c>
      <c r="V68" s="75">
        <v>0</v>
      </c>
      <c r="W68" s="75">
        <v>0</v>
      </c>
      <c r="X68" s="75">
        <v>8.5</v>
      </c>
      <c r="Y68" s="75">
        <v>8.5</v>
      </c>
      <c r="Z68" s="75">
        <v>8.5</v>
      </c>
      <c r="AA68" s="75">
        <v>8.5</v>
      </c>
      <c r="AB68" s="75">
        <v>8</v>
      </c>
      <c r="AC68" s="75">
        <v>0</v>
      </c>
      <c r="AD68" s="75">
        <v>0</v>
      </c>
      <c r="AF68" s="24"/>
      <c r="AG68" s="70">
        <f>SUM(A68:AF68)</f>
        <v>168</v>
      </c>
      <c r="AH68" s="71">
        <f>+AG68-AI68</f>
        <v>-0.5800000000000125</v>
      </c>
      <c r="AI68" s="72">
        <f>+AG67*$S$1</f>
        <v>168.58</v>
      </c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</row>
    <row r="69" spans="1:35" s="25" customFormat="1" ht="11.25" customHeight="1" thickBot="1">
      <c r="A69" s="22"/>
      <c r="B69" s="22"/>
      <c r="C69" s="23"/>
      <c r="D69" s="23"/>
      <c r="E69" s="23"/>
      <c r="F69" s="23"/>
      <c r="G69" s="23"/>
      <c r="H69" s="22"/>
      <c r="I69" s="22"/>
      <c r="J69" s="23"/>
      <c r="K69" s="23"/>
      <c r="L69" s="23"/>
      <c r="M69" s="23"/>
      <c r="N69" s="23"/>
      <c r="O69" s="22"/>
      <c r="P69" s="22"/>
      <c r="Q69" s="23"/>
      <c r="R69" s="23"/>
      <c r="S69" s="23"/>
      <c r="T69" s="23"/>
      <c r="U69" s="23"/>
      <c r="V69" s="22"/>
      <c r="W69" s="22"/>
      <c r="X69" s="23"/>
      <c r="Y69" s="23"/>
      <c r="Z69" s="23"/>
      <c r="AA69" s="23"/>
      <c r="AB69" s="23"/>
      <c r="AC69" s="22"/>
      <c r="AD69" s="22"/>
      <c r="AF69" s="24"/>
      <c r="AG69" s="41"/>
      <c r="AH69" s="39"/>
      <c r="AI69" s="74"/>
    </row>
    <row r="70" spans="32:35" s="2" customFormat="1" ht="7.5" customHeight="1">
      <c r="AF70" s="15"/>
      <c r="AG70" s="104"/>
      <c r="AH70" s="104"/>
      <c r="AI70" s="105"/>
    </row>
    <row r="71" spans="1:35" s="3" customFormat="1" ht="11.25" customHeight="1" thickBot="1">
      <c r="A71" s="3" t="s">
        <v>28</v>
      </c>
      <c r="G71" s="3" t="s">
        <v>68</v>
      </c>
      <c r="AF71" s="15"/>
      <c r="AG71" s="95"/>
      <c r="AH71" s="95"/>
      <c r="AI71" s="96"/>
    </row>
    <row r="72" spans="1:35" s="2" customFormat="1" ht="11.25" customHeight="1">
      <c r="A72" s="12" t="s">
        <v>15</v>
      </c>
      <c r="B72" s="12" t="s">
        <v>9</v>
      </c>
      <c r="C72" s="12" t="s">
        <v>10</v>
      </c>
      <c r="D72" s="12" t="s">
        <v>11</v>
      </c>
      <c r="E72" s="12" t="s">
        <v>12</v>
      </c>
      <c r="F72" s="13" t="s">
        <v>13</v>
      </c>
      <c r="G72" s="13" t="s">
        <v>14</v>
      </c>
      <c r="H72" s="12" t="s">
        <v>15</v>
      </c>
      <c r="I72" s="12" t="s">
        <v>9</v>
      </c>
      <c r="J72" s="14" t="s">
        <v>10</v>
      </c>
      <c r="K72" s="12" t="s">
        <v>11</v>
      </c>
      <c r="L72" s="12" t="s">
        <v>12</v>
      </c>
      <c r="M72" s="13" t="s">
        <v>45</v>
      </c>
      <c r="N72" s="13" t="s">
        <v>14</v>
      </c>
      <c r="O72" s="12" t="s">
        <v>15</v>
      </c>
      <c r="P72" s="12" t="s">
        <v>9</v>
      </c>
      <c r="Q72" s="12" t="s">
        <v>10</v>
      </c>
      <c r="R72" s="12" t="s">
        <v>11</v>
      </c>
      <c r="S72" s="12" t="s">
        <v>12</v>
      </c>
      <c r="T72" s="13" t="s">
        <v>45</v>
      </c>
      <c r="U72" s="13" t="s">
        <v>14</v>
      </c>
      <c r="V72" s="12" t="s">
        <v>15</v>
      </c>
      <c r="W72" s="12" t="s">
        <v>9</v>
      </c>
      <c r="X72" s="12" t="s">
        <v>10</v>
      </c>
      <c r="Y72" s="12" t="s">
        <v>11</v>
      </c>
      <c r="Z72" s="12" t="s">
        <v>12</v>
      </c>
      <c r="AA72" s="13" t="s">
        <v>45</v>
      </c>
      <c r="AB72" s="13" t="s">
        <v>14</v>
      </c>
      <c r="AC72" s="249" t="s">
        <v>15</v>
      </c>
      <c r="AD72" s="12" t="s">
        <v>9</v>
      </c>
      <c r="AE72" s="12" t="s">
        <v>10</v>
      </c>
      <c r="AF72" s="15"/>
      <c r="AG72" s="101"/>
      <c r="AH72" s="106"/>
      <c r="AI72" s="107"/>
    </row>
    <row r="73" spans="1:35" s="2" customFormat="1" ht="11.25" customHeight="1">
      <c r="A73" s="16">
        <v>1</v>
      </c>
      <c r="B73" s="16">
        <v>2</v>
      </c>
      <c r="C73" s="16">
        <v>3</v>
      </c>
      <c r="D73" s="16">
        <v>4</v>
      </c>
      <c r="E73" s="16">
        <v>5</v>
      </c>
      <c r="F73" s="13">
        <v>6</v>
      </c>
      <c r="G73" s="13">
        <v>7</v>
      </c>
      <c r="H73" s="16">
        <v>8</v>
      </c>
      <c r="I73" s="16">
        <v>9</v>
      </c>
      <c r="J73" s="16">
        <v>10</v>
      </c>
      <c r="K73" s="16">
        <v>11</v>
      </c>
      <c r="L73" s="16">
        <v>12</v>
      </c>
      <c r="M73" s="13">
        <v>13</v>
      </c>
      <c r="N73" s="13">
        <v>14</v>
      </c>
      <c r="O73" s="16">
        <v>15</v>
      </c>
      <c r="P73" s="16">
        <v>16</v>
      </c>
      <c r="Q73" s="16">
        <v>17</v>
      </c>
      <c r="R73" s="16">
        <v>18</v>
      </c>
      <c r="S73" s="16">
        <v>19</v>
      </c>
      <c r="T73" s="13">
        <v>20</v>
      </c>
      <c r="U73" s="13">
        <v>21</v>
      </c>
      <c r="V73" s="16">
        <v>22</v>
      </c>
      <c r="W73" s="16">
        <v>23</v>
      </c>
      <c r="X73" s="16">
        <v>24</v>
      </c>
      <c r="Y73" s="16">
        <v>25</v>
      </c>
      <c r="Z73" s="16">
        <v>26</v>
      </c>
      <c r="AA73" s="13">
        <v>27</v>
      </c>
      <c r="AB73" s="13">
        <v>28</v>
      </c>
      <c r="AC73" s="16">
        <v>29</v>
      </c>
      <c r="AD73" s="16">
        <v>30</v>
      </c>
      <c r="AE73" s="16">
        <v>31</v>
      </c>
      <c r="AF73" s="15"/>
      <c r="AG73" s="98"/>
      <c r="AH73" s="103"/>
      <c r="AI73" s="108"/>
    </row>
    <row r="74" spans="1:35" s="2" customFormat="1" ht="11.25" customHeight="1">
      <c r="A74" s="16">
        <v>1</v>
      </c>
      <c r="B74" s="16">
        <v>1</v>
      </c>
      <c r="C74" s="16">
        <v>1</v>
      </c>
      <c r="D74" s="16">
        <v>1</v>
      </c>
      <c r="E74" s="16">
        <v>1</v>
      </c>
      <c r="F74" s="13">
        <v>0</v>
      </c>
      <c r="G74" s="13">
        <v>0</v>
      </c>
      <c r="H74" s="16">
        <v>1</v>
      </c>
      <c r="I74" s="16">
        <v>1</v>
      </c>
      <c r="J74" s="16">
        <v>1</v>
      </c>
      <c r="K74" s="16">
        <v>1</v>
      </c>
      <c r="L74" s="16">
        <v>1</v>
      </c>
      <c r="M74" s="13">
        <v>0</v>
      </c>
      <c r="N74" s="13">
        <v>0</v>
      </c>
      <c r="O74" s="16">
        <v>1</v>
      </c>
      <c r="P74" s="16">
        <v>1</v>
      </c>
      <c r="Q74" s="16">
        <v>1</v>
      </c>
      <c r="R74" s="16">
        <v>1</v>
      </c>
      <c r="S74" s="16">
        <v>1</v>
      </c>
      <c r="T74" s="13">
        <v>0</v>
      </c>
      <c r="U74" s="13">
        <v>0</v>
      </c>
      <c r="V74" s="16">
        <v>1</v>
      </c>
      <c r="W74" s="16">
        <v>1</v>
      </c>
      <c r="X74" s="16">
        <v>1</v>
      </c>
      <c r="Y74" s="16">
        <v>1</v>
      </c>
      <c r="Z74" s="16">
        <v>1</v>
      </c>
      <c r="AA74" s="13">
        <v>0</v>
      </c>
      <c r="AB74" s="13">
        <v>0</v>
      </c>
      <c r="AC74" s="16">
        <v>1</v>
      </c>
      <c r="AD74" s="16">
        <v>1</v>
      </c>
      <c r="AE74" s="16">
        <v>1</v>
      </c>
      <c r="AF74" s="15"/>
      <c r="AG74" s="98">
        <f>SUM(A74:AF74)</f>
        <v>23</v>
      </c>
      <c r="AH74" s="99"/>
      <c r="AI74" s="100"/>
    </row>
    <row r="75" spans="1:72" s="69" customFormat="1" ht="11.25" customHeight="1">
      <c r="A75" s="75">
        <v>8.5</v>
      </c>
      <c r="B75" s="75">
        <v>8.5</v>
      </c>
      <c r="C75" s="75">
        <v>8.5</v>
      </c>
      <c r="D75" s="75">
        <v>8.5</v>
      </c>
      <c r="E75" s="75">
        <v>8</v>
      </c>
      <c r="F75" s="75">
        <v>0</v>
      </c>
      <c r="G75" s="75">
        <v>0</v>
      </c>
      <c r="H75" s="75">
        <v>8.5</v>
      </c>
      <c r="I75" s="75">
        <v>8.5</v>
      </c>
      <c r="J75" s="75">
        <v>8.5</v>
      </c>
      <c r="K75" s="75">
        <v>8.5</v>
      </c>
      <c r="L75" s="75">
        <v>8</v>
      </c>
      <c r="M75" s="75">
        <v>0</v>
      </c>
      <c r="N75" s="75">
        <v>0</v>
      </c>
      <c r="O75" s="75">
        <v>8.5</v>
      </c>
      <c r="P75" s="75">
        <v>8.5</v>
      </c>
      <c r="Q75" s="75">
        <v>8.5</v>
      </c>
      <c r="R75" s="75">
        <v>8.5</v>
      </c>
      <c r="S75" s="75">
        <v>8</v>
      </c>
      <c r="T75" s="75">
        <v>0</v>
      </c>
      <c r="U75" s="75">
        <v>0</v>
      </c>
      <c r="V75" s="75">
        <v>8.5</v>
      </c>
      <c r="W75" s="75">
        <v>8.5</v>
      </c>
      <c r="X75" s="75">
        <v>8.5</v>
      </c>
      <c r="Y75" s="75">
        <v>8.5</v>
      </c>
      <c r="Z75" s="75">
        <v>8</v>
      </c>
      <c r="AA75" s="75">
        <v>0</v>
      </c>
      <c r="AB75" s="75">
        <v>0</v>
      </c>
      <c r="AC75" s="75">
        <v>8.5</v>
      </c>
      <c r="AD75" s="75">
        <v>8.5</v>
      </c>
      <c r="AE75" s="75">
        <v>8.5</v>
      </c>
      <c r="AF75" s="15"/>
      <c r="AG75" s="70">
        <f>SUM(A75:AF75)</f>
        <v>193.5</v>
      </c>
      <c r="AH75" s="71">
        <f>+AG75-AI75</f>
        <v>-0.36700000000001864</v>
      </c>
      <c r="AI75" s="72">
        <f>+AG74*$S$1</f>
        <v>193.86700000000002</v>
      </c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</row>
    <row r="76" spans="1:35" s="25" customFormat="1" ht="11.25" customHeight="1" thickBot="1">
      <c r="A76" s="23"/>
      <c r="B76" s="23"/>
      <c r="C76" s="23"/>
      <c r="D76" s="23"/>
      <c r="E76" s="23"/>
      <c r="F76" s="22"/>
      <c r="G76" s="22"/>
      <c r="H76" s="23"/>
      <c r="I76" s="23"/>
      <c r="J76" s="23"/>
      <c r="K76" s="23"/>
      <c r="L76" s="23"/>
      <c r="M76" s="22"/>
      <c r="N76" s="22"/>
      <c r="O76" s="23"/>
      <c r="P76" s="23"/>
      <c r="Q76" s="23"/>
      <c r="R76" s="23"/>
      <c r="S76" s="23"/>
      <c r="T76" s="22"/>
      <c r="U76" s="22"/>
      <c r="V76" s="23"/>
      <c r="W76" s="23"/>
      <c r="X76" s="23"/>
      <c r="Y76" s="23"/>
      <c r="Z76" s="23"/>
      <c r="AA76" s="22"/>
      <c r="AB76" s="22"/>
      <c r="AC76" s="23"/>
      <c r="AD76" s="23"/>
      <c r="AE76" s="23"/>
      <c r="AF76" s="24"/>
      <c r="AG76" s="41"/>
      <c r="AH76" s="39"/>
      <c r="AI76" s="74"/>
    </row>
    <row r="77" spans="32:35" s="2" customFormat="1" ht="7.5" customHeight="1">
      <c r="AF77" s="15"/>
      <c r="AG77" s="104"/>
      <c r="AH77" s="104"/>
      <c r="AI77" s="105"/>
    </row>
    <row r="78" spans="1:35" s="3" customFormat="1" ht="13.5" customHeight="1" thickBot="1">
      <c r="A78" s="3" t="s">
        <v>29</v>
      </c>
      <c r="G78" s="3" t="s">
        <v>68</v>
      </c>
      <c r="AF78" s="33"/>
      <c r="AG78" s="95"/>
      <c r="AH78" s="95"/>
      <c r="AI78" s="96"/>
    </row>
    <row r="79" spans="1:35" s="2" customFormat="1" ht="11.25" customHeight="1">
      <c r="A79" s="12" t="s">
        <v>11</v>
      </c>
      <c r="B79" s="12" t="s">
        <v>12</v>
      </c>
      <c r="C79" s="13" t="s">
        <v>13</v>
      </c>
      <c r="D79" s="13" t="s">
        <v>14</v>
      </c>
      <c r="E79" s="12" t="s">
        <v>15</v>
      </c>
      <c r="F79" s="12" t="s">
        <v>9</v>
      </c>
      <c r="G79" s="12" t="s">
        <v>10</v>
      </c>
      <c r="H79" s="12" t="s">
        <v>11</v>
      </c>
      <c r="I79" s="12" t="s">
        <v>12</v>
      </c>
      <c r="J79" s="13" t="s">
        <v>13</v>
      </c>
      <c r="K79" s="13" t="s">
        <v>14</v>
      </c>
      <c r="L79" s="12" t="s">
        <v>46</v>
      </c>
      <c r="M79" s="12" t="s">
        <v>9</v>
      </c>
      <c r="N79" s="12" t="s">
        <v>10</v>
      </c>
      <c r="O79" s="12" t="s">
        <v>11</v>
      </c>
      <c r="P79" s="12" t="s">
        <v>12</v>
      </c>
      <c r="Q79" s="13" t="s">
        <v>13</v>
      </c>
      <c r="R79" s="13" t="s">
        <v>14</v>
      </c>
      <c r="S79" s="12" t="s">
        <v>46</v>
      </c>
      <c r="T79" s="12" t="s">
        <v>9</v>
      </c>
      <c r="U79" s="12" t="s">
        <v>10</v>
      </c>
      <c r="V79" s="12" t="s">
        <v>11</v>
      </c>
      <c r="W79" s="12" t="s">
        <v>12</v>
      </c>
      <c r="X79" s="13" t="s">
        <v>13</v>
      </c>
      <c r="Y79" s="13" t="s">
        <v>14</v>
      </c>
      <c r="Z79" s="12" t="s">
        <v>46</v>
      </c>
      <c r="AA79" s="249" t="s">
        <v>9</v>
      </c>
      <c r="AB79" s="12" t="s">
        <v>10</v>
      </c>
      <c r="AC79" s="12" t="s">
        <v>11</v>
      </c>
      <c r="AD79" s="12" t="s">
        <v>12</v>
      </c>
      <c r="AF79" s="15"/>
      <c r="AG79" s="101"/>
      <c r="AH79" s="106"/>
      <c r="AI79" s="107"/>
    </row>
    <row r="80" spans="1:35" s="2" customFormat="1" ht="11.25" customHeight="1">
      <c r="A80" s="16">
        <v>1</v>
      </c>
      <c r="B80" s="16">
        <v>2</v>
      </c>
      <c r="C80" s="13">
        <v>3</v>
      </c>
      <c r="D80" s="13">
        <v>4</v>
      </c>
      <c r="E80" s="16">
        <v>5</v>
      </c>
      <c r="F80" s="16">
        <v>6</v>
      </c>
      <c r="G80" s="16">
        <v>7</v>
      </c>
      <c r="H80" s="16">
        <v>8</v>
      </c>
      <c r="I80" s="16">
        <v>9</v>
      </c>
      <c r="J80" s="13">
        <v>10</v>
      </c>
      <c r="K80" s="13">
        <v>11</v>
      </c>
      <c r="L80" s="16">
        <v>12</v>
      </c>
      <c r="M80" s="16">
        <v>13</v>
      </c>
      <c r="N80" s="16">
        <v>14</v>
      </c>
      <c r="O80" s="16">
        <v>15</v>
      </c>
      <c r="P80" s="16">
        <v>16</v>
      </c>
      <c r="Q80" s="13">
        <v>17</v>
      </c>
      <c r="R80" s="13">
        <v>18</v>
      </c>
      <c r="S80" s="16">
        <v>19</v>
      </c>
      <c r="T80" s="16">
        <v>20</v>
      </c>
      <c r="U80" s="16">
        <v>21</v>
      </c>
      <c r="V80" s="16">
        <v>22</v>
      </c>
      <c r="W80" s="16">
        <v>23</v>
      </c>
      <c r="X80" s="13">
        <v>24</v>
      </c>
      <c r="Y80" s="13">
        <v>25</v>
      </c>
      <c r="Z80" s="16">
        <v>26</v>
      </c>
      <c r="AA80" s="16">
        <v>27</v>
      </c>
      <c r="AB80" s="16">
        <v>28</v>
      </c>
      <c r="AC80" s="16">
        <v>29</v>
      </c>
      <c r="AD80" s="16">
        <v>30</v>
      </c>
      <c r="AF80" s="15"/>
      <c r="AG80" s="98"/>
      <c r="AH80" s="103"/>
      <c r="AI80" s="108"/>
    </row>
    <row r="81" spans="1:35" s="2" customFormat="1" ht="11.25" customHeight="1">
      <c r="A81" s="16">
        <v>1</v>
      </c>
      <c r="B81" s="16">
        <v>1</v>
      </c>
      <c r="C81" s="13">
        <v>0</v>
      </c>
      <c r="D81" s="13">
        <v>0</v>
      </c>
      <c r="E81" s="16">
        <v>1</v>
      </c>
      <c r="F81" s="16">
        <v>1</v>
      </c>
      <c r="G81" s="16">
        <v>1</v>
      </c>
      <c r="H81" s="16">
        <v>1</v>
      </c>
      <c r="I81" s="16">
        <v>1</v>
      </c>
      <c r="J81" s="13">
        <v>0</v>
      </c>
      <c r="K81" s="13">
        <v>0</v>
      </c>
      <c r="L81" s="16">
        <v>1</v>
      </c>
      <c r="M81" s="16">
        <v>1</v>
      </c>
      <c r="N81" s="16">
        <v>1</v>
      </c>
      <c r="O81" s="16">
        <v>1</v>
      </c>
      <c r="P81" s="16">
        <v>1</v>
      </c>
      <c r="Q81" s="13">
        <v>0</v>
      </c>
      <c r="R81" s="13">
        <v>0</v>
      </c>
      <c r="S81" s="16">
        <v>1</v>
      </c>
      <c r="T81" s="16">
        <v>1</v>
      </c>
      <c r="U81" s="16">
        <v>1</v>
      </c>
      <c r="V81" s="16">
        <v>1</v>
      </c>
      <c r="W81" s="16">
        <v>1</v>
      </c>
      <c r="X81" s="13">
        <v>0</v>
      </c>
      <c r="Y81" s="13">
        <v>0</v>
      </c>
      <c r="Z81" s="16">
        <v>1</v>
      </c>
      <c r="AA81" s="16">
        <v>1</v>
      </c>
      <c r="AB81" s="16">
        <v>1</v>
      </c>
      <c r="AC81" s="16">
        <v>1</v>
      </c>
      <c r="AD81" s="16">
        <v>1</v>
      </c>
      <c r="AF81" s="15"/>
      <c r="AG81" s="98">
        <f>SUM(A81:AF81)</f>
        <v>22</v>
      </c>
      <c r="AH81" s="99"/>
      <c r="AI81" s="100"/>
    </row>
    <row r="82" spans="1:72" s="69" customFormat="1" ht="11.25" customHeight="1">
      <c r="A82" s="75">
        <v>8.5</v>
      </c>
      <c r="B82" s="75">
        <v>8</v>
      </c>
      <c r="C82" s="75">
        <v>0</v>
      </c>
      <c r="D82" s="75">
        <v>0</v>
      </c>
      <c r="E82" s="75">
        <v>8.5</v>
      </c>
      <c r="F82" s="75">
        <v>8.5</v>
      </c>
      <c r="G82" s="75">
        <v>8.5</v>
      </c>
      <c r="H82" s="75">
        <v>8.5</v>
      </c>
      <c r="I82" s="75">
        <v>8</v>
      </c>
      <c r="J82" s="75">
        <v>0</v>
      </c>
      <c r="K82" s="75">
        <v>0</v>
      </c>
      <c r="L82" s="75">
        <v>8.5</v>
      </c>
      <c r="M82" s="75">
        <v>8.5</v>
      </c>
      <c r="N82" s="75">
        <v>8.5</v>
      </c>
      <c r="O82" s="75">
        <v>8.5</v>
      </c>
      <c r="P82" s="75">
        <v>8</v>
      </c>
      <c r="Q82" s="75">
        <v>0</v>
      </c>
      <c r="R82" s="75">
        <v>0</v>
      </c>
      <c r="S82" s="75">
        <v>8.5</v>
      </c>
      <c r="T82" s="75">
        <v>8.5</v>
      </c>
      <c r="U82" s="75">
        <v>8.5</v>
      </c>
      <c r="V82" s="75">
        <v>8.5</v>
      </c>
      <c r="W82" s="75">
        <v>8</v>
      </c>
      <c r="X82" s="75">
        <v>0</v>
      </c>
      <c r="Y82" s="75">
        <v>0</v>
      </c>
      <c r="Z82" s="75">
        <v>8.5</v>
      </c>
      <c r="AA82" s="75">
        <v>8.5</v>
      </c>
      <c r="AB82" s="75">
        <v>8.5</v>
      </c>
      <c r="AC82" s="75">
        <v>8.5</v>
      </c>
      <c r="AD82" s="75">
        <v>8</v>
      </c>
      <c r="AF82" s="24"/>
      <c r="AG82" s="70">
        <f>SUM(A82:AF82)</f>
        <v>184.5</v>
      </c>
      <c r="AH82" s="71">
        <f>+AG82-AI82</f>
        <v>-0.9380000000000166</v>
      </c>
      <c r="AI82" s="72">
        <f>+AG81*$S$1</f>
        <v>185.43800000000002</v>
      </c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</row>
    <row r="83" spans="1:35" s="25" customFormat="1" ht="11.25" customHeight="1" thickBot="1">
      <c r="A83" s="23"/>
      <c r="B83" s="23"/>
      <c r="C83" s="22"/>
      <c r="D83" s="22"/>
      <c r="E83" s="23"/>
      <c r="F83" s="23"/>
      <c r="G83" s="23"/>
      <c r="H83" s="23"/>
      <c r="I83" s="23"/>
      <c r="J83" s="22"/>
      <c r="K83" s="22"/>
      <c r="L83" s="23"/>
      <c r="M83" s="23"/>
      <c r="N83" s="23"/>
      <c r="O83" s="23"/>
      <c r="P83" s="23"/>
      <c r="Q83" s="22"/>
      <c r="R83" s="22"/>
      <c r="S83" s="23"/>
      <c r="T83" s="23"/>
      <c r="U83" s="23"/>
      <c r="V83" s="23"/>
      <c r="W83" s="23"/>
      <c r="X83" s="22"/>
      <c r="Y83" s="22"/>
      <c r="Z83" s="23"/>
      <c r="AA83" s="23"/>
      <c r="AB83" s="23"/>
      <c r="AC83" s="23"/>
      <c r="AD83" s="23"/>
      <c r="AF83" s="24"/>
      <c r="AG83" s="37"/>
      <c r="AH83" s="28"/>
      <c r="AI83" s="73"/>
    </row>
    <row r="84" spans="31:35" s="2" customFormat="1" ht="7.5" customHeight="1">
      <c r="AE84" s="15"/>
      <c r="AF84" s="15"/>
      <c r="AG84" s="104"/>
      <c r="AH84" s="104"/>
      <c r="AI84" s="105"/>
    </row>
    <row r="85" spans="1:35" s="3" customFormat="1" ht="12.75" customHeight="1" thickBot="1">
      <c r="A85" s="3" t="s">
        <v>30</v>
      </c>
      <c r="G85" s="3" t="s">
        <v>68</v>
      </c>
      <c r="AF85" s="33"/>
      <c r="AG85" s="95"/>
      <c r="AH85" s="95"/>
      <c r="AI85" s="96"/>
    </row>
    <row r="86" spans="1:35" s="2" customFormat="1" ht="11.25" customHeight="1">
      <c r="A86" s="13" t="s">
        <v>13</v>
      </c>
      <c r="B86" s="13" t="s">
        <v>14</v>
      </c>
      <c r="C86" s="12" t="s">
        <v>15</v>
      </c>
      <c r="D86" s="12" t="s">
        <v>9</v>
      </c>
      <c r="E86" s="12" t="s">
        <v>10</v>
      </c>
      <c r="F86" s="12" t="s">
        <v>11</v>
      </c>
      <c r="G86" s="12" t="s">
        <v>12</v>
      </c>
      <c r="H86" s="13" t="s">
        <v>13</v>
      </c>
      <c r="I86" s="13" t="s">
        <v>14</v>
      </c>
      <c r="J86" s="12" t="s">
        <v>15</v>
      </c>
      <c r="K86" s="12" t="s">
        <v>9</v>
      </c>
      <c r="L86" s="12" t="s">
        <v>10</v>
      </c>
      <c r="M86" s="12" t="s">
        <v>24</v>
      </c>
      <c r="N86" s="12" t="s">
        <v>12</v>
      </c>
      <c r="O86" s="13" t="s">
        <v>13</v>
      </c>
      <c r="P86" s="13" t="s">
        <v>14</v>
      </c>
      <c r="Q86" s="12" t="s">
        <v>15</v>
      </c>
      <c r="R86" s="12" t="s">
        <v>9</v>
      </c>
      <c r="S86" s="12" t="s">
        <v>10</v>
      </c>
      <c r="T86" s="12" t="s">
        <v>11</v>
      </c>
      <c r="U86" s="12" t="s">
        <v>12</v>
      </c>
      <c r="V86" s="13" t="s">
        <v>13</v>
      </c>
      <c r="W86" s="13" t="s">
        <v>14</v>
      </c>
      <c r="X86" s="12" t="s">
        <v>15</v>
      </c>
      <c r="Y86" s="12" t="s">
        <v>9</v>
      </c>
      <c r="Z86" s="12" t="s">
        <v>10</v>
      </c>
      <c r="AA86" s="12" t="s">
        <v>11</v>
      </c>
      <c r="AB86" s="249" t="s">
        <v>12</v>
      </c>
      <c r="AC86" s="13" t="s">
        <v>13</v>
      </c>
      <c r="AD86" s="13" t="s">
        <v>14</v>
      </c>
      <c r="AE86" s="12" t="s">
        <v>15</v>
      </c>
      <c r="AF86" s="15"/>
      <c r="AG86" s="101"/>
      <c r="AH86" s="106"/>
      <c r="AI86" s="107"/>
    </row>
    <row r="87" spans="1:35" s="2" customFormat="1" ht="11.25" customHeight="1">
      <c r="A87" s="13">
        <v>1</v>
      </c>
      <c r="B87" s="13">
        <v>2</v>
      </c>
      <c r="C87" s="16">
        <v>3</v>
      </c>
      <c r="D87" s="16">
        <v>4</v>
      </c>
      <c r="E87" s="16">
        <v>5</v>
      </c>
      <c r="F87" s="16">
        <v>6</v>
      </c>
      <c r="G87" s="16">
        <v>7</v>
      </c>
      <c r="H87" s="13">
        <v>8</v>
      </c>
      <c r="I87" s="13">
        <v>9</v>
      </c>
      <c r="J87" s="16">
        <v>10</v>
      </c>
      <c r="K87" s="16">
        <v>11</v>
      </c>
      <c r="L87" s="16">
        <v>12</v>
      </c>
      <c r="M87" s="16">
        <v>13</v>
      </c>
      <c r="N87" s="16">
        <v>14</v>
      </c>
      <c r="O87" s="13">
        <v>15</v>
      </c>
      <c r="P87" s="13">
        <v>16</v>
      </c>
      <c r="Q87" s="16">
        <v>17</v>
      </c>
      <c r="R87" s="16">
        <v>18</v>
      </c>
      <c r="S87" s="16">
        <v>19</v>
      </c>
      <c r="T87" s="16">
        <v>20</v>
      </c>
      <c r="U87" s="16">
        <v>21</v>
      </c>
      <c r="V87" s="13">
        <v>22</v>
      </c>
      <c r="W87" s="13">
        <v>23</v>
      </c>
      <c r="X87" s="16">
        <v>24</v>
      </c>
      <c r="Y87" s="16">
        <v>25</v>
      </c>
      <c r="Z87" s="16">
        <v>26</v>
      </c>
      <c r="AA87" s="16">
        <v>27</v>
      </c>
      <c r="AB87" s="16">
        <v>28</v>
      </c>
      <c r="AC87" s="13">
        <v>29</v>
      </c>
      <c r="AD87" s="13">
        <v>30</v>
      </c>
      <c r="AE87" s="16">
        <v>31</v>
      </c>
      <c r="AF87" s="15"/>
      <c r="AG87" s="98"/>
      <c r="AH87" s="103"/>
      <c r="AI87" s="108"/>
    </row>
    <row r="88" spans="1:35" s="2" customFormat="1" ht="11.25" customHeight="1">
      <c r="A88" s="13">
        <v>0</v>
      </c>
      <c r="B88" s="13">
        <v>0</v>
      </c>
      <c r="C88" s="16">
        <v>1</v>
      </c>
      <c r="D88" s="16">
        <v>1</v>
      </c>
      <c r="E88" s="43">
        <v>1</v>
      </c>
      <c r="F88" s="16">
        <v>1</v>
      </c>
      <c r="G88" s="16">
        <v>1</v>
      </c>
      <c r="H88" s="44">
        <v>0</v>
      </c>
      <c r="I88" s="44">
        <v>0</v>
      </c>
      <c r="J88" s="43">
        <v>1</v>
      </c>
      <c r="K88" s="43">
        <v>1</v>
      </c>
      <c r="L88" s="43">
        <v>1</v>
      </c>
      <c r="M88" s="43">
        <v>1</v>
      </c>
      <c r="N88" s="43">
        <v>1</v>
      </c>
      <c r="O88" s="13">
        <v>0</v>
      </c>
      <c r="P88" s="13">
        <v>0</v>
      </c>
      <c r="Q88" s="16">
        <v>1</v>
      </c>
      <c r="R88" s="16">
        <v>1</v>
      </c>
      <c r="S88" s="16">
        <v>1</v>
      </c>
      <c r="T88" s="16">
        <v>1</v>
      </c>
      <c r="U88" s="16">
        <v>1</v>
      </c>
      <c r="V88" s="13">
        <v>0</v>
      </c>
      <c r="W88" s="13">
        <v>0</v>
      </c>
      <c r="X88" s="16">
        <v>1</v>
      </c>
      <c r="Y88" s="43">
        <v>1</v>
      </c>
      <c r="Z88" s="16">
        <v>1</v>
      </c>
      <c r="AA88" s="16">
        <v>1</v>
      </c>
      <c r="AB88" s="16">
        <v>1</v>
      </c>
      <c r="AC88" s="13">
        <v>0</v>
      </c>
      <c r="AD88" s="13">
        <v>0</v>
      </c>
      <c r="AE88" s="16">
        <v>1</v>
      </c>
      <c r="AF88" s="15"/>
      <c r="AG88" s="98">
        <f>SUM(A88:AF88)</f>
        <v>21</v>
      </c>
      <c r="AH88" s="99"/>
      <c r="AI88" s="100"/>
    </row>
    <row r="89" spans="1:72" s="69" customFormat="1" ht="11.25" customHeight="1">
      <c r="A89" s="75">
        <v>0</v>
      </c>
      <c r="B89" s="75">
        <v>0</v>
      </c>
      <c r="C89" s="75">
        <v>8.5</v>
      </c>
      <c r="D89" s="75">
        <v>8.5</v>
      </c>
      <c r="E89" s="75">
        <v>8.5</v>
      </c>
      <c r="F89" s="75">
        <v>8.5</v>
      </c>
      <c r="G89" s="75">
        <v>8</v>
      </c>
      <c r="H89" s="75">
        <v>0</v>
      </c>
      <c r="I89" s="75">
        <v>0</v>
      </c>
      <c r="J89" s="75">
        <v>8.5</v>
      </c>
      <c r="K89" s="75">
        <v>8.5</v>
      </c>
      <c r="L89" s="75">
        <v>8.5</v>
      </c>
      <c r="M89" s="75">
        <v>8.5</v>
      </c>
      <c r="N89" s="75">
        <v>8</v>
      </c>
      <c r="O89" s="75">
        <v>0</v>
      </c>
      <c r="P89" s="75">
        <v>0</v>
      </c>
      <c r="Q89" s="75">
        <v>8.429</v>
      </c>
      <c r="R89" s="75">
        <v>8.429</v>
      </c>
      <c r="S89" s="75">
        <v>8.429</v>
      </c>
      <c r="T89" s="75">
        <v>8.429</v>
      </c>
      <c r="U89" s="75">
        <v>8.429</v>
      </c>
      <c r="V89" s="75">
        <v>0</v>
      </c>
      <c r="W89" s="75">
        <v>0</v>
      </c>
      <c r="X89" s="75">
        <v>8.429</v>
      </c>
      <c r="Y89" s="75">
        <v>8.429</v>
      </c>
      <c r="Z89" s="75">
        <v>8.429</v>
      </c>
      <c r="AA89" s="75">
        <v>8.429</v>
      </c>
      <c r="AB89" s="75">
        <v>8.429</v>
      </c>
      <c r="AC89" s="75">
        <v>0</v>
      </c>
      <c r="AD89" s="75">
        <v>0</v>
      </c>
      <c r="AE89" s="75">
        <v>8.429</v>
      </c>
      <c r="AF89" s="24"/>
      <c r="AG89" s="70">
        <f>SUM(A89:AF89)</f>
        <v>176.71900000000002</v>
      </c>
      <c r="AH89" s="76">
        <f>+AG89-AI89</f>
        <v>-0.28999999999999204</v>
      </c>
      <c r="AI89" s="77">
        <f>+AG88*$S$1</f>
        <v>177.00900000000001</v>
      </c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</row>
    <row r="90" spans="1:35" s="25" customFormat="1" ht="11.25" customHeight="1" thickBot="1">
      <c r="A90" s="22"/>
      <c r="B90" s="22"/>
      <c r="C90" s="36"/>
      <c r="D90" s="36"/>
      <c r="E90" s="36"/>
      <c r="F90" s="36"/>
      <c r="G90" s="36"/>
      <c r="H90" s="22"/>
      <c r="I90" s="22"/>
      <c r="J90" s="36"/>
      <c r="K90" s="36"/>
      <c r="L90" s="36"/>
      <c r="M90" s="36"/>
      <c r="N90" s="36"/>
      <c r="O90" s="22"/>
      <c r="P90" s="22"/>
      <c r="Q90" s="21" t="s">
        <v>17</v>
      </c>
      <c r="R90" s="21" t="s">
        <v>17</v>
      </c>
      <c r="S90" s="21" t="s">
        <v>17</v>
      </c>
      <c r="T90" s="21" t="s">
        <v>17</v>
      </c>
      <c r="U90" s="21" t="s">
        <v>17</v>
      </c>
      <c r="V90" s="22"/>
      <c r="W90" s="22"/>
      <c r="X90" s="21" t="s">
        <v>17</v>
      </c>
      <c r="Y90" s="20" t="s">
        <v>16</v>
      </c>
      <c r="Z90" s="20" t="s">
        <v>16</v>
      </c>
      <c r="AA90" s="21" t="s">
        <v>17</v>
      </c>
      <c r="AB90" s="21" t="s">
        <v>17</v>
      </c>
      <c r="AC90" s="22"/>
      <c r="AD90" s="22"/>
      <c r="AE90" s="21" t="s">
        <v>17</v>
      </c>
      <c r="AF90" s="24"/>
      <c r="AG90" s="37"/>
      <c r="AH90" s="28"/>
      <c r="AI90" s="73"/>
    </row>
    <row r="91" spans="1:35" s="29" customFormat="1" ht="11.25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47"/>
      <c r="U91" s="47"/>
      <c r="V91" s="47"/>
      <c r="W91" s="47"/>
      <c r="X91" s="47"/>
      <c r="Y91" s="47"/>
      <c r="Z91" s="48"/>
      <c r="AA91" s="49"/>
      <c r="AB91" s="49"/>
      <c r="AC91" s="49"/>
      <c r="AD91" s="49"/>
      <c r="AE91" s="49"/>
      <c r="AF91" s="47"/>
      <c r="AG91" s="46"/>
      <c r="AH91" s="46"/>
      <c r="AI91" s="25"/>
    </row>
    <row r="92" spans="23:35" s="50" customFormat="1" ht="12.75" customHeight="1">
      <c r="W92" s="247" t="s">
        <v>98</v>
      </c>
      <c r="X92" s="78"/>
      <c r="Y92" s="78"/>
      <c r="Z92" s="78"/>
      <c r="AA92" s="79"/>
      <c r="AB92" s="79"/>
      <c r="AC92" s="79"/>
      <c r="AD92" s="79"/>
      <c r="AE92" s="79"/>
      <c r="AF92" s="79"/>
      <c r="AG92" s="80" t="s">
        <v>31</v>
      </c>
      <c r="AH92" s="51">
        <f>SUM(AH11:AH89)</f>
        <v>-6.889000000000152</v>
      </c>
      <c r="AI92" s="52"/>
    </row>
    <row r="93" spans="1:35" s="85" customFormat="1" ht="12.75" customHeight="1">
      <c r="A93" s="193" t="s">
        <v>70</v>
      </c>
      <c r="B93" s="194"/>
      <c r="C93" s="194"/>
      <c r="D93" s="194"/>
      <c r="E93" s="195"/>
      <c r="W93" s="212" t="s">
        <v>47</v>
      </c>
      <c r="X93" s="78"/>
      <c r="Y93" s="78"/>
      <c r="Z93" s="78"/>
      <c r="AA93" s="79"/>
      <c r="AB93" s="79"/>
      <c r="AC93" s="79"/>
      <c r="AD93" s="79"/>
      <c r="AE93" s="79"/>
      <c r="AF93" s="79"/>
      <c r="AG93" s="81">
        <v>2200</v>
      </c>
      <c r="AH93" s="34"/>
      <c r="AI93" s="86"/>
    </row>
    <row r="94" spans="1:34" s="85" customFormat="1" ht="12.75" customHeight="1">
      <c r="A94" s="196" t="s">
        <v>69</v>
      </c>
      <c r="B94" s="197"/>
      <c r="C94" s="197"/>
      <c r="D94" s="197"/>
      <c r="E94" s="198"/>
      <c r="F94" s="53"/>
      <c r="G94" s="53"/>
      <c r="H94" s="53"/>
      <c r="I94" s="54"/>
      <c r="J94" s="54"/>
      <c r="K94" s="54"/>
      <c r="L94" s="54"/>
      <c r="M94" s="53"/>
      <c r="N94" s="87"/>
      <c r="O94" s="87"/>
      <c r="P94" s="87"/>
      <c r="W94" s="212" t="s">
        <v>99</v>
      </c>
      <c r="X94" s="78"/>
      <c r="Y94" s="78"/>
      <c r="Z94" s="78"/>
      <c r="AA94" s="79"/>
      <c r="AB94" s="79"/>
      <c r="AC94" s="79"/>
      <c r="AD94" s="79"/>
      <c r="AE94" s="79"/>
      <c r="AF94" s="79"/>
      <c r="AG94" s="82">
        <f>+AG89+AG82+AG75+AG68+AG61+AG54+AG46+AG39+AG32+AG25+AG18+AG11</f>
        <v>2193.0800000000004</v>
      </c>
      <c r="AH94" s="55"/>
    </row>
    <row r="95" spans="6:35" s="85" customFormat="1" ht="12.75" customHeight="1">
      <c r="F95" s="53"/>
      <c r="G95" s="53"/>
      <c r="H95" s="53"/>
      <c r="I95" s="53"/>
      <c r="J95" s="53"/>
      <c r="K95" s="53"/>
      <c r="L95" s="53"/>
      <c r="M95" s="53"/>
      <c r="N95" s="87"/>
      <c r="O95" s="87"/>
      <c r="P95" s="87"/>
      <c r="W95" s="212" t="s">
        <v>100</v>
      </c>
      <c r="X95" s="78"/>
      <c r="Y95" s="78"/>
      <c r="Z95" s="78"/>
      <c r="AA95" s="56"/>
      <c r="AB95" s="56"/>
      <c r="AC95" s="56"/>
      <c r="AD95" s="56"/>
      <c r="AE95" s="56"/>
      <c r="AF95" s="56"/>
      <c r="AG95" s="81">
        <f>+AG88+AG81+AG74+AG67+AG60+AG53+AG45+AG38+AG31+AG24+AG17+AG10</f>
        <v>261</v>
      </c>
      <c r="AH95" s="88"/>
      <c r="AI95" s="86"/>
    </row>
    <row r="96" spans="1:35" s="85" customFormat="1" ht="12.75" customHeight="1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87"/>
      <c r="O96" s="87"/>
      <c r="P96" s="87"/>
      <c r="W96" s="212" t="s">
        <v>74</v>
      </c>
      <c r="X96" s="78"/>
      <c r="Y96" s="78"/>
      <c r="Z96" s="78"/>
      <c r="AA96" s="78"/>
      <c r="AB96" s="78"/>
      <c r="AC96" s="78"/>
      <c r="AD96" s="78"/>
      <c r="AE96" s="78"/>
      <c r="AF96" s="78"/>
      <c r="AG96" s="213">
        <f>(AI11+AI18+AI25+AI32+AI39+AI46+AI54+AI61+AI68+AI75+AI82+AI89)/12</f>
        <v>183.33075</v>
      </c>
      <c r="AH96" s="88"/>
      <c r="AI96" s="86"/>
    </row>
    <row r="97" spans="1:35" ht="11.25" customHeight="1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15"/>
      <c r="O97" s="15"/>
      <c r="P97" s="15"/>
      <c r="Q97" s="2"/>
      <c r="R97" s="2"/>
      <c r="S97" s="2"/>
      <c r="T97" s="2"/>
      <c r="U97" s="2"/>
      <c r="V97" s="2"/>
      <c r="W97" s="57"/>
      <c r="X97" s="2"/>
      <c r="Y97" s="15"/>
      <c r="Z97" s="15"/>
      <c r="AA97" s="15"/>
      <c r="AB97" s="15"/>
      <c r="AC97" s="15"/>
      <c r="AD97" s="15"/>
      <c r="AE97" s="15"/>
      <c r="AF97" s="15"/>
      <c r="AG97" s="58"/>
      <c r="AH97" s="263"/>
      <c r="AI97" s="263"/>
    </row>
    <row r="98" spans="1:35" ht="11.25" customHeight="1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24"/>
      <c r="O98" s="24"/>
      <c r="P98" s="15"/>
      <c r="Q98" s="2"/>
      <c r="R98" s="2"/>
      <c r="S98" s="15"/>
      <c r="T98" s="2"/>
      <c r="U98" s="2"/>
      <c r="V98" s="2"/>
      <c r="W98" s="2"/>
      <c r="X98" s="2"/>
      <c r="Y98" s="15"/>
      <c r="Z98" s="2"/>
      <c r="AA98" s="15"/>
      <c r="AB98" s="15"/>
      <c r="AC98" s="15"/>
      <c r="AD98" s="15"/>
      <c r="AE98" s="15"/>
      <c r="AF98" s="15"/>
      <c r="AG98" s="45"/>
      <c r="AH98" s="60"/>
      <c r="AI98" s="24"/>
    </row>
    <row r="99" spans="1:35" s="29" customFormat="1" ht="11.25" customHeight="1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42"/>
      <c r="O99" s="42"/>
      <c r="P99" s="26"/>
      <c r="Y99" s="62"/>
      <c r="Z99" s="47"/>
      <c r="AA99" s="47"/>
      <c r="AB99" s="47"/>
      <c r="AC99" s="47"/>
      <c r="AD99" s="47"/>
      <c r="AE99" s="47"/>
      <c r="AF99" s="47"/>
      <c r="AG99" s="45"/>
      <c r="AH99" s="60"/>
      <c r="AI99" s="24"/>
    </row>
    <row r="100" spans="1:35" ht="11.25" customHeight="1">
      <c r="A100" s="63"/>
      <c r="B100" s="2"/>
      <c r="C100" s="2"/>
      <c r="D100" s="2"/>
      <c r="E100" s="2"/>
      <c r="F100" s="2"/>
      <c r="G100" s="2"/>
      <c r="H100" s="2"/>
      <c r="I100" s="64"/>
      <c r="J100" s="64"/>
      <c r="K100" s="64"/>
      <c r="L100" s="64"/>
      <c r="M100" s="2"/>
      <c r="N100" s="15"/>
      <c r="O100" s="15"/>
      <c r="P100" s="15"/>
      <c r="Q100" s="2"/>
      <c r="R100" s="2"/>
      <c r="S100" s="2"/>
      <c r="T100" s="2"/>
      <c r="U100" s="2"/>
      <c r="V100" s="2"/>
      <c r="W100" s="2"/>
      <c r="X100" s="2"/>
      <c r="Y100" s="65"/>
      <c r="Z100" s="15"/>
      <c r="AA100" s="15"/>
      <c r="AB100" s="15"/>
      <c r="AC100" s="15"/>
      <c r="AD100" s="15"/>
      <c r="AE100" s="15"/>
      <c r="AF100" s="15"/>
      <c r="AG100" s="66"/>
      <c r="AH100" s="5"/>
      <c r="AI100" s="6"/>
    </row>
    <row r="101" spans="1:31" ht="11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1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1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1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</sheetData>
  <sheetProtection/>
  <mergeCells count="2">
    <mergeCell ref="AH97:AI97"/>
    <mergeCell ref="S1:T1"/>
  </mergeCells>
  <printOptions/>
  <pageMargins left="0.7874015748031497" right="0.7874015748031497" top="0.7874015748031497" bottom="0.7874015748031497" header="0.5118110236220472" footer="0.5118110236220472"/>
  <pageSetup fitToHeight="2" horizontalDpi="600" verticalDpi="600" orientation="landscape" paperSize="9" scale="85" r:id="rId1"/>
  <headerFooter alignWithMargins="0">
    <oddFooter>&amp;L&amp;8&amp;F&amp;R&amp;8&amp;P/&amp;N</oddFooter>
  </headerFooter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Marcel Fischer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 Schifauer</dc:creator>
  <cp:keywords/>
  <dc:description/>
  <cp:lastModifiedBy>Luigi Troiani</cp:lastModifiedBy>
  <cp:lastPrinted>2017-10-31T08:49:17Z</cp:lastPrinted>
  <dcterms:created xsi:type="dcterms:W3CDTF">2001-10-24T13:31:17Z</dcterms:created>
  <dcterms:modified xsi:type="dcterms:W3CDTF">2017-11-02T15:10:15Z</dcterms:modified>
  <cp:category/>
  <cp:version/>
  <cp:contentType/>
  <cp:contentStatus/>
</cp:coreProperties>
</file>